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8340" activeTab="0"/>
  </bookViews>
  <sheets>
    <sheet name="BCTC hop nhat" sheetId="1" r:id="rId1"/>
    <sheet name="BC tai chinh Cty me " sheetId="2" r:id="rId2"/>
  </sheets>
  <definedNames/>
  <calcPr fullCalcOnLoad="1"/>
</workbook>
</file>

<file path=xl/sharedStrings.xml><?xml version="1.0" encoding="utf-8"?>
<sst xmlns="http://schemas.openxmlformats.org/spreadsheetml/2006/main" count="145" uniqueCount="71">
  <si>
    <t>Đơn vị tính: VNĐ</t>
  </si>
  <si>
    <t>Chỉ tiêu</t>
  </si>
  <si>
    <t xml:space="preserve">TỔNG CỘNG TÀI SẢN </t>
  </si>
  <si>
    <t>Kế toán trưởng</t>
  </si>
  <si>
    <t>Nguyễn Thị Nhi</t>
  </si>
  <si>
    <t>CÔNG TY CP ỐNG THÉP VIỆT ĐỨC</t>
  </si>
  <si>
    <t xml:space="preserve"> ===VG PIPE===</t>
  </si>
  <si>
    <t xml:space="preserve"> - Tài sản cố định hữu hình</t>
  </si>
  <si>
    <t xml:space="preserve"> - Tài sản cố định vô hình</t>
  </si>
  <si>
    <t xml:space="preserve"> - Chi phí xây dựng cơ bản dở dang</t>
  </si>
  <si>
    <t xml:space="preserve"> - Vốn đầu tư của chủ sở hữu</t>
  </si>
  <si>
    <t xml:space="preserve"> - Thặng dư vốn cổ phần</t>
  </si>
  <si>
    <t xml:space="preserve"> -  Các quỹ</t>
  </si>
  <si>
    <t xml:space="preserve"> - Lợi nhuận sau thuế chưa phân phối</t>
  </si>
  <si>
    <t>Nội dung</t>
  </si>
  <si>
    <t>I</t>
  </si>
  <si>
    <t>II</t>
  </si>
  <si>
    <t>III</t>
  </si>
  <si>
    <t>IV</t>
  </si>
  <si>
    <t>V</t>
  </si>
  <si>
    <t>VI</t>
  </si>
  <si>
    <t>Tài sản ngắn hạn</t>
  </si>
  <si>
    <t>Tiền và các khoản tương đương tiền</t>
  </si>
  <si>
    <t>Các khoản phải thu ngắn hạn</t>
  </si>
  <si>
    <t>Hàng tồn kho</t>
  </si>
  <si>
    <t>Tài sản ngắn hạn khác</t>
  </si>
  <si>
    <t>Tài sản dài hạn</t>
  </si>
  <si>
    <t>Tài sản cố định</t>
  </si>
  <si>
    <t>Các khoản đầu tư tài chính dài hạn</t>
  </si>
  <si>
    <t>Tài sản dài hạn khác</t>
  </si>
  <si>
    <t>Nợ phải trả</t>
  </si>
  <si>
    <t>Nợ ngắn hạn</t>
  </si>
  <si>
    <t>Nợ dài hạn</t>
  </si>
  <si>
    <t>Vốn chủ sở hữu</t>
  </si>
  <si>
    <t xml:space="preserve">TỔNG CỘNG NGUỒN VỐN </t>
  </si>
  <si>
    <t>BÁO CÁO TÀI CHÍNH TÓM TẮT</t>
  </si>
  <si>
    <t>A. BẢNG CÂN ĐỐI KẾ TOÁN</t>
  </si>
  <si>
    <t>STT</t>
  </si>
  <si>
    <t>B. KẾT QUẢ HOẠT ĐỘNG KINH DOANH</t>
  </si>
  <si>
    <t>Doanh thu bán hàng và CCDV</t>
  </si>
  <si>
    <t>Các khoản giảm trừ doanh thu</t>
  </si>
  <si>
    <t>Doanh thu thuần về bán hàng và CCDV</t>
  </si>
  <si>
    <t>Giá vốn hàng bán</t>
  </si>
  <si>
    <t>Lợi nhuận gộp về bán hàng và CCDV</t>
  </si>
  <si>
    <t>Doanh thu hoạt động tài chính</t>
  </si>
  <si>
    <t>Chi phí tài chính</t>
  </si>
  <si>
    <t>Chi phí bán hàng</t>
  </si>
  <si>
    <t>Chi phí quản lý doanh nghiệp</t>
  </si>
  <si>
    <t>Lợi nhuận thuần từ HĐKD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</si>
  <si>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</si>
  <si>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</si>
  <si>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</si>
  <si>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</si>
  <si>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</si>
  <si>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</si>
  <si>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>Lợi nhuận sau thuế TNDN</t>
  </si>
  <si>
    <t>Tổng giám đốc</t>
  </si>
  <si>
    <t>BÁO CÁO TÀI CHÍNH HỢP NHẤT TÓM TẮT</t>
  </si>
  <si>
    <t>Lợi ích của cổ đông thiểu số</t>
  </si>
  <si>
    <t xml:space="preserve"> - Cổ phiếu quỹ</t>
  </si>
  <si>
    <t xml:space="preserve"> - Chênh lệch tỷ giá hối đoái</t>
  </si>
  <si>
    <t>Phải thu dài hạn khác</t>
  </si>
  <si>
    <t>-</t>
  </si>
  <si>
    <t>Nguyễn Hữu Thể</t>
  </si>
  <si>
    <t xml:space="preserve">  ===VG PIPE===</t>
  </si>
  <si>
    <t xml:space="preserve"> CÔNG TY CP ỐNG THÉP VIỆT ĐỨC</t>
  </si>
  <si>
    <t>Từ ngày 01/04/2010 đến ngày 30/06/2010</t>
  </si>
  <si>
    <t>Từ 01/04/2010                    đến 30/06/2010                            VNĐ</t>
  </si>
  <si>
    <t>Từ 01/04/2009                    đến 30/06/2009                         VNĐ</t>
  </si>
  <si>
    <t>Vĩnh Phúc, Ngày 20 tháng 07 năm 2010</t>
  </si>
  <si>
    <t xml:space="preserve"> -Chi phí xây dựng cơ bản dở dang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</si>
</sst>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6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justify"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6">
      <selection activeCell="D24" sqref="D24"/>
    </sheetView>
  </sheetViews>
  <sheetFormatPr defaultColWidth="8.796875" defaultRowHeight="15"/>
  <cols>
    <col min="1" max="1" width="6.69921875" style="12" customWidth="1"/>
    <col min="2" max="2" width="35.69921875" style="1" customWidth="1"/>
    <col min="3" max="3" width="20.3984375" style="4" customWidth="1"/>
    <col min="4" max="4" width="18.19921875" style="4" customWidth="1"/>
    <col min="5" max="5" width="14.5" style="1" customWidth="1"/>
    <col min="6" max="6" width="11.59765625" style="1" bestFit="1" customWidth="1"/>
    <col min="7" max="16384" width="8.8984375" style="1" customWidth="1"/>
  </cols>
  <sheetData>
    <row r="1" spans="1:2" ht="21.75" customHeight="1">
      <c r="A1" s="37" t="s">
        <v>65</v>
      </c>
      <c r="B1" s="37"/>
    </row>
    <row r="2" spans="1:2" ht="15.75">
      <c r="A2" s="37" t="s">
        <v>64</v>
      </c>
      <c r="B2" s="37"/>
    </row>
    <row r="3" spans="1:4" ht="25.5" customHeight="1">
      <c r="A3" s="38" t="s">
        <v>57</v>
      </c>
      <c r="B3" s="38"/>
      <c r="C3" s="38"/>
      <c r="D3" s="38"/>
    </row>
    <row r="4" spans="1:4" ht="15.75">
      <c r="A4" s="37" t="s">
        <v>66</v>
      </c>
      <c r="B4" s="37"/>
      <c r="C4" s="37"/>
      <c r="D4" s="37"/>
    </row>
    <row r="5" spans="1:4" ht="24.75" customHeight="1">
      <c r="A5" s="36" t="s">
        <v>36</v>
      </c>
      <c r="C5" s="40"/>
      <c r="D5" s="40"/>
    </row>
    <row r="6" spans="3:4" ht="16.5" customHeight="1">
      <c r="C6" s="40" t="s">
        <v>0</v>
      </c>
      <c r="D6" s="40"/>
    </row>
    <row r="7" spans="1:4" ht="24" customHeight="1">
      <c r="A7" s="6" t="s">
        <v>37</v>
      </c>
      <c r="B7" s="6" t="s">
        <v>14</v>
      </c>
      <c r="C7" s="33">
        <v>40359</v>
      </c>
      <c r="D7" s="33">
        <v>40269</v>
      </c>
    </row>
    <row r="8" spans="1:6" s="2" customFormat="1" ht="21" customHeight="1">
      <c r="A8" s="20" t="s">
        <v>15</v>
      </c>
      <c r="B8" s="7" t="s">
        <v>21</v>
      </c>
      <c r="C8" s="8">
        <f>SUM(C9:C12)</f>
        <v>852730456373</v>
      </c>
      <c r="D8" s="8">
        <f>SUM(D9:D12)</f>
        <v>941108920101</v>
      </c>
      <c r="E8" s="29"/>
      <c r="F8" s="29"/>
    </row>
    <row r="9" spans="1:5" ht="21" customHeight="1">
      <c r="A9" s="21">
        <v>1</v>
      </c>
      <c r="B9" s="9" t="s">
        <v>22</v>
      </c>
      <c r="C9" s="10">
        <v>36033774291</v>
      </c>
      <c r="D9" s="10">
        <v>217242644790</v>
      </c>
      <c r="E9" s="4"/>
    </row>
    <row r="10" spans="1:5" ht="21" customHeight="1">
      <c r="A10" s="21">
        <v>3</v>
      </c>
      <c r="B10" s="9" t="s">
        <v>23</v>
      </c>
      <c r="C10" s="10">
        <v>335219309114</v>
      </c>
      <c r="D10" s="10">
        <v>236801789678</v>
      </c>
      <c r="E10" s="4"/>
    </row>
    <row r="11" spans="1:5" ht="21" customHeight="1">
      <c r="A11" s="21">
        <v>4</v>
      </c>
      <c r="B11" s="9" t="s">
        <v>24</v>
      </c>
      <c r="C11" s="10">
        <v>444160995291</v>
      </c>
      <c r="D11" s="10">
        <v>452633527742</v>
      </c>
      <c r="E11" s="4"/>
    </row>
    <row r="12" spans="1:5" ht="21" customHeight="1">
      <c r="A12" s="21">
        <v>5</v>
      </c>
      <c r="B12" s="9" t="s">
        <v>25</v>
      </c>
      <c r="C12" s="10">
        <v>37316377677</v>
      </c>
      <c r="D12" s="10">
        <v>34430957891</v>
      </c>
      <c r="E12" s="4"/>
    </row>
    <row r="13" spans="1:6" ht="21" customHeight="1">
      <c r="A13" s="20" t="s">
        <v>16</v>
      </c>
      <c r="B13" s="7" t="s">
        <v>26</v>
      </c>
      <c r="C13" s="8">
        <f>SUM(C14+C15+C19+C20)</f>
        <v>308050855391</v>
      </c>
      <c r="D13" s="8">
        <f>SUM(D14+D15+D19+D20)</f>
        <v>292825518982</v>
      </c>
      <c r="E13" s="28"/>
      <c r="F13" s="28"/>
    </row>
    <row r="14" spans="1:6" ht="21" customHeight="1">
      <c r="A14" s="21">
        <v>1</v>
      </c>
      <c r="B14" s="9" t="s">
        <v>61</v>
      </c>
      <c r="C14" s="10">
        <v>41456700000</v>
      </c>
      <c r="D14" s="10">
        <v>26356700000</v>
      </c>
      <c r="E14" s="28"/>
      <c r="F14" s="28"/>
    </row>
    <row r="15" spans="1:5" ht="21" customHeight="1">
      <c r="A15" s="21">
        <v>2</v>
      </c>
      <c r="B15" s="9" t="s">
        <v>27</v>
      </c>
      <c r="C15" s="10">
        <f>SUM(C16:C18)</f>
        <v>190003725407</v>
      </c>
      <c r="D15" s="10">
        <f>SUM(D16:D18)</f>
        <v>189503268144</v>
      </c>
      <c r="E15" s="4"/>
    </row>
    <row r="16" spans="1:5" ht="21" customHeight="1">
      <c r="A16" s="21"/>
      <c r="B16" s="13" t="s">
        <v>7</v>
      </c>
      <c r="C16" s="14">
        <v>164124026631</v>
      </c>
      <c r="D16" s="14">
        <v>167817827695</v>
      </c>
      <c r="E16" s="4"/>
    </row>
    <row r="17" spans="1:5" ht="21" customHeight="1">
      <c r="A17" s="21"/>
      <c r="B17" s="13" t="s">
        <v>8</v>
      </c>
      <c r="C17" s="14">
        <v>17305153322</v>
      </c>
      <c r="D17" s="14">
        <v>21685440449</v>
      </c>
      <c r="E17" s="4"/>
    </row>
    <row r="18" spans="1:5" ht="21" customHeight="1">
      <c r="A18" s="21"/>
      <c r="B18" s="13" t="s">
        <v>9</v>
      </c>
      <c r="C18" s="35">
        <v>8574545454</v>
      </c>
      <c r="D18" s="35" t="s">
        <v>62</v>
      </c>
      <c r="E18" s="4"/>
    </row>
    <row r="19" spans="1:5" ht="21" customHeight="1">
      <c r="A19" s="21">
        <v>3</v>
      </c>
      <c r="B19" s="9" t="s">
        <v>28</v>
      </c>
      <c r="C19" s="10">
        <v>66640000000</v>
      </c>
      <c r="D19" s="10">
        <v>66640000000</v>
      </c>
      <c r="E19" s="4"/>
    </row>
    <row r="20" spans="1:5" ht="21" customHeight="1">
      <c r="A20" s="21">
        <v>4</v>
      </c>
      <c r="B20" s="9" t="s">
        <v>29</v>
      </c>
      <c r="C20" s="10">
        <v>9950429984</v>
      </c>
      <c r="D20" s="10">
        <v>10325550838</v>
      </c>
      <c r="E20" s="4"/>
    </row>
    <row r="21" spans="1:5" ht="30.75" customHeight="1">
      <c r="A21" s="15" t="s">
        <v>17</v>
      </c>
      <c r="B21" s="17" t="s">
        <v>2</v>
      </c>
      <c r="C21" s="16">
        <f>C13+C8</f>
        <v>1160781311764</v>
      </c>
      <c r="D21" s="16">
        <f>D13+D8</f>
        <v>1233934439083</v>
      </c>
      <c r="E21" s="3"/>
    </row>
    <row r="22" spans="1:6" ht="21.75" customHeight="1">
      <c r="A22" s="21" t="s">
        <v>18</v>
      </c>
      <c r="B22" s="7" t="s">
        <v>30</v>
      </c>
      <c r="C22" s="8">
        <f>SUM(C23:C24)</f>
        <v>668221463316</v>
      </c>
      <c r="D22" s="8">
        <f>SUM(D23:D24)</f>
        <v>723442237801</v>
      </c>
      <c r="E22" s="28"/>
      <c r="F22" s="28"/>
    </row>
    <row r="23" spans="1:6" ht="21.75" customHeight="1">
      <c r="A23" s="21">
        <v>1</v>
      </c>
      <c r="B23" s="9" t="s">
        <v>31</v>
      </c>
      <c r="C23" s="10">
        <v>645229434580</v>
      </c>
      <c r="D23" s="10">
        <f>698916698113+4065222842</f>
        <v>702981920955</v>
      </c>
      <c r="E23" s="28"/>
      <c r="F23" s="28"/>
    </row>
    <row r="24" spans="1:6" ht="21.75" customHeight="1">
      <c r="A24" s="21">
        <v>2</v>
      </c>
      <c r="B24" s="9" t="s">
        <v>32</v>
      </c>
      <c r="C24" s="10">
        <v>22992028736</v>
      </c>
      <c r="D24" s="10">
        <v>20460316846</v>
      </c>
      <c r="E24" s="28"/>
      <c r="F24" s="28"/>
    </row>
    <row r="25" spans="1:6" ht="21.75" customHeight="1">
      <c r="A25" s="20" t="s">
        <v>19</v>
      </c>
      <c r="B25" s="7" t="s">
        <v>33</v>
      </c>
      <c r="C25" s="8">
        <f>C26</f>
        <v>491888554351</v>
      </c>
      <c r="D25" s="8">
        <f>D26</f>
        <v>509822106422</v>
      </c>
      <c r="E25" s="28"/>
      <c r="F25" s="28"/>
    </row>
    <row r="26" spans="1:5" ht="21.75" customHeight="1">
      <c r="A26" s="21">
        <v>1</v>
      </c>
      <c r="B26" s="9" t="s">
        <v>33</v>
      </c>
      <c r="C26" s="10">
        <f>SUM(C27:C32)</f>
        <v>491888554351</v>
      </c>
      <c r="D26" s="10">
        <f>SUM(D27:D32)</f>
        <v>509822106422</v>
      </c>
      <c r="E26" s="4"/>
    </row>
    <row r="27" spans="1:5" ht="21.75" customHeight="1">
      <c r="A27" s="21"/>
      <c r="B27" s="13" t="s">
        <v>10</v>
      </c>
      <c r="C27" s="14">
        <v>375997100000</v>
      </c>
      <c r="D27" s="14">
        <v>375997100000</v>
      </c>
      <c r="E27" s="4"/>
    </row>
    <row r="28" spans="1:5" ht="21.75" customHeight="1">
      <c r="A28" s="21"/>
      <c r="B28" s="13" t="s">
        <v>11</v>
      </c>
      <c r="C28" s="14">
        <v>67810722053</v>
      </c>
      <c r="D28" s="14">
        <v>67810722053</v>
      </c>
      <c r="E28" s="4"/>
    </row>
    <row r="29" spans="1:5" ht="21.75" customHeight="1">
      <c r="A29" s="21"/>
      <c r="B29" s="13" t="s">
        <v>12</v>
      </c>
      <c r="C29" s="14">
        <f>7684617444+3717308722</f>
        <v>11401926166</v>
      </c>
      <c r="D29" s="14">
        <f>7684617444+3717308722</f>
        <v>11401926166</v>
      </c>
      <c r="E29" s="4"/>
    </row>
    <row r="30" spans="1:5" ht="21.75" customHeight="1">
      <c r="A30" s="21"/>
      <c r="B30" s="13" t="s">
        <v>59</v>
      </c>
      <c r="C30" s="35" t="s">
        <v>62</v>
      </c>
      <c r="D30" s="35" t="s">
        <v>62</v>
      </c>
      <c r="E30" s="4"/>
    </row>
    <row r="31" spans="1:5" ht="21.75" customHeight="1">
      <c r="A31" s="21"/>
      <c r="B31" s="13" t="s">
        <v>60</v>
      </c>
      <c r="C31" s="35" t="s">
        <v>62</v>
      </c>
      <c r="D31" s="35" t="s">
        <v>62</v>
      </c>
      <c r="E31" s="4"/>
    </row>
    <row r="32" spans="1:5" ht="21.75" customHeight="1">
      <c r="A32" s="21"/>
      <c r="B32" s="13" t="s">
        <v>13</v>
      </c>
      <c r="C32" s="14">
        <v>36678806132</v>
      </c>
      <c r="D32" s="14">
        <v>54612358203</v>
      </c>
      <c r="E32" s="4"/>
    </row>
    <row r="33" spans="1:5" ht="21.75" customHeight="1">
      <c r="A33" s="30" t="s">
        <v>20</v>
      </c>
      <c r="B33" s="31" t="s">
        <v>58</v>
      </c>
      <c r="C33" s="32">
        <v>671294097</v>
      </c>
      <c r="D33" s="32">
        <v>670094860</v>
      </c>
      <c r="E33" s="4"/>
    </row>
    <row r="34" spans="1:6" ht="29.25" customHeight="1">
      <c r="A34" s="22" t="s">
        <v>20</v>
      </c>
      <c r="B34" s="18" t="s">
        <v>34</v>
      </c>
      <c r="C34" s="19">
        <f>C25+C22+C33</f>
        <v>1160781311764</v>
      </c>
      <c r="D34" s="19">
        <f>D25+D22+D33</f>
        <v>1233934439083</v>
      </c>
      <c r="E34" s="4">
        <f>D34-D21</f>
        <v>0</v>
      </c>
      <c r="F34" s="4">
        <f>C34-C21</f>
        <v>0</v>
      </c>
    </row>
    <row r="35" ht="39.75" customHeight="1">
      <c r="E35" s="4"/>
    </row>
    <row r="36" spans="1:3" ht="22.5" customHeight="1">
      <c r="A36" s="36" t="s">
        <v>38</v>
      </c>
      <c r="C36" s="5"/>
    </row>
    <row r="37" ht="15.75">
      <c r="C37" s="5"/>
    </row>
    <row r="38" spans="1:4" s="2" customFormat="1" ht="54" customHeight="1">
      <c r="A38" s="6" t="s">
        <v>37</v>
      </c>
      <c r="B38" s="23" t="s">
        <v>1</v>
      </c>
      <c r="C38" s="34" t="s">
        <v>67</v>
      </c>
      <c r="D38" s="34" t="s">
        <v>68</v>
      </c>
    </row>
    <row r="39" spans="1:4" ht="28.5" customHeight="1">
      <c r="A39" s="20">
        <v>1</v>
      </c>
      <c r="B39" s="7" t="s">
        <v>39</v>
      </c>
      <c r="C39" s="24">
        <v>523461578184</v>
      </c>
      <c r="D39" s="24">
        <v>289957725434</v>
      </c>
    </row>
    <row r="40" spans="1:4" ht="28.5" customHeight="1">
      <c r="A40" s="21">
        <v>2</v>
      </c>
      <c r="B40" s="9" t="s">
        <v>40</v>
      </c>
      <c r="C40" s="25">
        <v>427916033</v>
      </c>
      <c r="D40" s="25">
        <v>3637917784</v>
      </c>
    </row>
    <row r="41" spans="1:4" ht="28.5" customHeight="1">
      <c r="A41" s="20">
        <v>3</v>
      </c>
      <c r="B41" s="7" t="s">
        <v>41</v>
      </c>
      <c r="C41" s="24">
        <f>C39-C40</f>
        <v>523033662151</v>
      </c>
      <c r="D41" s="24">
        <f>D39-D40</f>
        <v>286319807650</v>
      </c>
    </row>
    <row r="42" spans="1:4" ht="28.5" customHeight="1">
      <c r="A42" s="21">
        <v>4</v>
      </c>
      <c r="B42" s="9" t="s">
        <v>42</v>
      </c>
      <c r="C42" s="25">
        <v>493196553656</v>
      </c>
      <c r="D42" s="25">
        <v>259811393399</v>
      </c>
    </row>
    <row r="43" spans="1:4" ht="28.5" customHeight="1">
      <c r="A43" s="20">
        <v>5</v>
      </c>
      <c r="B43" s="7" t="s">
        <v>43</v>
      </c>
      <c r="C43" s="24">
        <f>C41-C42</f>
        <v>29837108495</v>
      </c>
      <c r="D43" s="24">
        <f>D41-D42</f>
        <v>26508414251</v>
      </c>
    </row>
    <row r="44" spans="1:4" ht="28.5" customHeight="1">
      <c r="A44" s="21">
        <v>6</v>
      </c>
      <c r="B44" s="9" t="s">
        <v>44</v>
      </c>
      <c r="C44" s="25">
        <v>3517417699</v>
      </c>
      <c r="D44" s="25">
        <v>2009858800</v>
      </c>
    </row>
    <row r="45" spans="1:4" ht="28.5" customHeight="1">
      <c r="A45" s="21">
        <v>7</v>
      </c>
      <c r="B45" s="9" t="s">
        <v>45</v>
      </c>
      <c r="C45" s="25">
        <v>16045711207</v>
      </c>
      <c r="D45" s="25">
        <v>5322652575</v>
      </c>
    </row>
    <row r="46" spans="1:4" ht="28.5" customHeight="1">
      <c r="A46" s="21">
        <v>8</v>
      </c>
      <c r="B46" s="9" t="s">
        <v>46</v>
      </c>
      <c r="C46" s="25">
        <v>5626845706</v>
      </c>
      <c r="D46" s="25">
        <v>9909005342</v>
      </c>
    </row>
    <row r="47" spans="1:4" ht="28.5" customHeight="1">
      <c r="A47" s="21">
        <v>8</v>
      </c>
      <c r="B47" s="9" t="s">
        <v>47</v>
      </c>
      <c r="C47" s="25">
        <v>5344036610</v>
      </c>
      <c r="D47" s="25">
        <v>3172521545</v>
      </c>
    </row>
    <row r="48" spans="1:4" ht="28.5" customHeight="1">
      <c r="A48" s="20">
        <v>10</v>
      </c>
      <c r="B48" s="7" t="s">
        <v>48</v>
      </c>
      <c r="C48" s="24">
        <f>C43+C44-C45-C46-C47</f>
        <v>6337932671</v>
      </c>
      <c r="D48" s="24">
        <f>D43+D44-D45-D46-D47</f>
        <v>10114093589</v>
      </c>
    </row>
    <row r="49" spans="1:4" ht="28.5" customHeight="1">
      <c r="A49" s="21">
        <v>11</v>
      </c>
      <c r="B49" s="9" t="s">
        <v>49</v>
      </c>
      <c r="C49" s="25">
        <v>31819744</v>
      </c>
      <c r="D49" s="25">
        <v>3908572963</v>
      </c>
    </row>
    <row r="50" spans="1:4" ht="28.5" customHeight="1">
      <c r="A50" s="21">
        <v>12</v>
      </c>
      <c r="B50" s="9" t="s">
        <v>50</v>
      </c>
      <c r="C50" s="25">
        <v>3882234</v>
      </c>
      <c r="D50" s="25">
        <v>3699985976</v>
      </c>
    </row>
    <row r="51" spans="1:4" ht="28.5" customHeight="1">
      <c r="A51" s="20">
        <v>13</v>
      </c>
      <c r="B51" s="7" t="s">
        <v>51</v>
      </c>
      <c r="C51" s="24">
        <f>C49-C50</f>
        <v>27937510</v>
      </c>
      <c r="D51" s="24">
        <f>D49-D50</f>
        <v>208586987</v>
      </c>
    </row>
    <row r="52" spans="1:4" ht="28.5" customHeight="1">
      <c r="A52" s="20">
        <v>14</v>
      </c>
      <c r="B52" s="7" t="s">
        <v>52</v>
      </c>
      <c r="C52" s="24">
        <f>C48+C51</f>
        <v>6365870181</v>
      </c>
      <c r="D52" s="24">
        <f>D48+D51</f>
        <v>10322680576</v>
      </c>
    </row>
    <row r="53" spans="1:4" ht="28.5" customHeight="1">
      <c r="A53" s="21">
        <v>15</v>
      </c>
      <c r="B53" s="9" t="s">
        <v>53</v>
      </c>
      <c r="C53" s="25">
        <v>1728361011</v>
      </c>
      <c r="D53" s="25">
        <v>606132852</v>
      </c>
    </row>
    <row r="54" spans="1:4" ht="28.5" customHeight="1">
      <c r="A54" s="21">
        <v>16</v>
      </c>
      <c r="B54" s="9" t="s">
        <v>54</v>
      </c>
      <c r="C54" s="25"/>
      <c r="D54" s="25"/>
    </row>
    <row r="55" spans="1:4" ht="28.5" customHeight="1">
      <c r="A55" s="27">
        <v>17</v>
      </c>
      <c r="B55" s="11" t="s">
        <v>55</v>
      </c>
      <c r="C55" s="26">
        <f>C52-C53</f>
        <v>4637509170</v>
      </c>
      <c r="D55" s="26">
        <f>D52-D53</f>
        <v>9716547724</v>
      </c>
    </row>
    <row r="57" spans="3:4" ht="15.75">
      <c r="C57" s="41" t="s">
        <v>69</v>
      </c>
      <c r="D57" s="41"/>
    </row>
    <row r="58" spans="1:4" ht="15.75">
      <c r="A58" s="37" t="s">
        <v>3</v>
      </c>
      <c r="B58" s="37"/>
      <c r="C58" s="39" t="s">
        <v>56</v>
      </c>
      <c r="D58" s="39"/>
    </row>
    <row r="59" ht="21.75" customHeight="1"/>
    <row r="60" ht="21.75" customHeight="1"/>
    <row r="61" ht="21.75" customHeight="1"/>
    <row r="62" spans="1:4" ht="15.75">
      <c r="A62" s="37" t="s">
        <v>4</v>
      </c>
      <c r="B62" s="37"/>
      <c r="C62" s="39" t="s">
        <v>63</v>
      </c>
      <c r="D62" s="39"/>
    </row>
  </sheetData>
  <mergeCells count="11">
    <mergeCell ref="A62:B62"/>
    <mergeCell ref="C62:D62"/>
    <mergeCell ref="C5:D5"/>
    <mergeCell ref="C6:D6"/>
    <mergeCell ref="C57:D57"/>
    <mergeCell ref="A58:B58"/>
    <mergeCell ref="C58:D58"/>
    <mergeCell ref="A4:D4"/>
    <mergeCell ref="A1:B1"/>
    <mergeCell ref="A2:B2"/>
    <mergeCell ref="A3:D3"/>
  </mergeCells>
  <printOptions/>
  <pageMargins left="1.01" right="0.61" top="0.25" bottom="0.35" header="0.2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49">
      <selection activeCell="C38" sqref="C38:D38"/>
    </sheetView>
  </sheetViews>
  <sheetFormatPr defaultColWidth="8.796875" defaultRowHeight="15"/>
  <cols>
    <col min="1" max="1" width="6.59765625" style="12" customWidth="1"/>
    <col min="2" max="2" width="35.69921875" style="1" customWidth="1"/>
    <col min="3" max="3" width="20.3984375" style="4" customWidth="1"/>
    <col min="4" max="4" width="18.19921875" style="4" customWidth="1"/>
    <col min="5" max="5" width="14.5" style="1" customWidth="1"/>
    <col min="6" max="6" width="11.59765625" style="1" bestFit="1" customWidth="1"/>
    <col min="7" max="16384" width="8.8984375" style="1" customWidth="1"/>
  </cols>
  <sheetData>
    <row r="1" spans="1:2" ht="21.75" customHeight="1">
      <c r="A1" s="37" t="s">
        <v>5</v>
      </c>
      <c r="B1" s="37"/>
    </row>
    <row r="2" spans="1:2" ht="15.75">
      <c r="A2" s="37" t="s">
        <v>6</v>
      </c>
      <c r="B2" s="37"/>
    </row>
    <row r="3" spans="1:4" ht="30" customHeight="1">
      <c r="A3" s="42" t="s">
        <v>35</v>
      </c>
      <c r="B3" s="42"/>
      <c r="C3" s="42"/>
      <c r="D3" s="42"/>
    </row>
    <row r="4" spans="1:4" ht="15.75">
      <c r="A4" s="43" t="s">
        <v>66</v>
      </c>
      <c r="B4" s="43"/>
      <c r="C4" s="43"/>
      <c r="D4" s="43"/>
    </row>
    <row r="5" spans="1:4" ht="24.75" customHeight="1">
      <c r="A5" s="36" t="s">
        <v>36</v>
      </c>
      <c r="C5" s="40"/>
      <c r="D5" s="40"/>
    </row>
    <row r="6" spans="3:4" ht="16.5" customHeight="1">
      <c r="C6" s="40" t="s">
        <v>0</v>
      </c>
      <c r="D6" s="40"/>
    </row>
    <row r="7" spans="1:4" ht="24" customHeight="1">
      <c r="A7" s="6" t="s">
        <v>37</v>
      </c>
      <c r="B7" s="6" t="s">
        <v>14</v>
      </c>
      <c r="C7" s="33">
        <v>40359</v>
      </c>
      <c r="D7" s="33">
        <v>40269</v>
      </c>
    </row>
    <row r="8" spans="1:6" s="2" customFormat="1" ht="24" customHeight="1">
      <c r="A8" s="20" t="s">
        <v>15</v>
      </c>
      <c r="B8" s="7" t="s">
        <v>21</v>
      </c>
      <c r="C8" s="8">
        <f>SUM(C9:C12)</f>
        <v>705216180704</v>
      </c>
      <c r="D8" s="8">
        <f>SUM(D9:D12)</f>
        <v>840088612137</v>
      </c>
      <c r="E8" s="29"/>
      <c r="F8" s="29"/>
    </row>
    <row r="9" spans="1:5" ht="24" customHeight="1">
      <c r="A9" s="21">
        <v>1</v>
      </c>
      <c r="B9" s="9" t="s">
        <v>22</v>
      </c>
      <c r="C9" s="10">
        <v>17894555368</v>
      </c>
      <c r="D9" s="10">
        <v>208052407190</v>
      </c>
      <c r="E9" s="4"/>
    </row>
    <row r="10" spans="1:5" ht="24" customHeight="1">
      <c r="A10" s="21">
        <v>3</v>
      </c>
      <c r="B10" s="9" t="s">
        <v>23</v>
      </c>
      <c r="C10" s="10">
        <v>302959479200</v>
      </c>
      <c r="D10" s="10">
        <v>203775622417</v>
      </c>
      <c r="E10" s="4"/>
    </row>
    <row r="11" spans="1:5" ht="24" customHeight="1">
      <c r="A11" s="21">
        <v>4</v>
      </c>
      <c r="B11" s="9" t="s">
        <v>24</v>
      </c>
      <c r="C11" s="10">
        <v>350069173095</v>
      </c>
      <c r="D11" s="10">
        <v>393373480969</v>
      </c>
      <c r="E11" s="4"/>
    </row>
    <row r="12" spans="1:5" ht="24" customHeight="1">
      <c r="A12" s="21">
        <v>5</v>
      </c>
      <c r="B12" s="9" t="s">
        <v>25</v>
      </c>
      <c r="C12" s="10">
        <v>34292973041</v>
      </c>
      <c r="D12" s="10">
        <v>34887101561</v>
      </c>
      <c r="E12" s="4"/>
    </row>
    <row r="13" spans="1:6" ht="24" customHeight="1">
      <c r="A13" s="20" t="s">
        <v>16</v>
      </c>
      <c r="B13" s="7" t="s">
        <v>26</v>
      </c>
      <c r="C13" s="8">
        <f>SUM(C14+C15+C19+C20)</f>
        <v>287797725904</v>
      </c>
      <c r="D13" s="8">
        <f>SUM(D14+D15+D19+D20)</f>
        <v>269687984571</v>
      </c>
      <c r="E13" s="28"/>
      <c r="F13" s="28"/>
    </row>
    <row r="14" spans="1:6" ht="24" customHeight="1">
      <c r="A14" s="21">
        <v>1</v>
      </c>
      <c r="B14" s="9" t="s">
        <v>61</v>
      </c>
      <c r="C14" s="10">
        <v>41456700000</v>
      </c>
      <c r="D14" s="10">
        <v>26356700000</v>
      </c>
      <c r="E14" s="28"/>
      <c r="F14" s="28"/>
    </row>
    <row r="15" spans="1:5" ht="24" customHeight="1">
      <c r="A15" s="21">
        <v>2</v>
      </c>
      <c r="B15" s="9" t="s">
        <v>27</v>
      </c>
      <c r="C15" s="10">
        <f>SUM(C16:C18)</f>
        <v>96469013887</v>
      </c>
      <c r="D15" s="10">
        <f>SUM(D16:D18)</f>
        <v>93481590170</v>
      </c>
      <c r="E15" s="4"/>
    </row>
    <row r="16" spans="1:5" ht="24" customHeight="1">
      <c r="A16" s="21"/>
      <c r="B16" s="13" t="s">
        <v>7</v>
      </c>
      <c r="C16" s="14">
        <v>70625635111</v>
      </c>
      <c r="D16" s="14">
        <v>71836549721</v>
      </c>
      <c r="E16" s="4"/>
    </row>
    <row r="17" spans="1:5" ht="24" customHeight="1">
      <c r="A17" s="21"/>
      <c r="B17" s="13" t="s">
        <v>8</v>
      </c>
      <c r="C17" s="14">
        <v>17268833322</v>
      </c>
      <c r="D17" s="14">
        <v>21645040449</v>
      </c>
      <c r="E17" s="4"/>
    </row>
    <row r="18" spans="1:5" ht="24" customHeight="1">
      <c r="A18" s="21"/>
      <c r="B18" s="13" t="s">
        <v>70</v>
      </c>
      <c r="C18" s="14">
        <v>8574545454</v>
      </c>
      <c r="D18" s="14"/>
      <c r="E18" s="4"/>
    </row>
    <row r="19" spans="1:5" ht="24" customHeight="1">
      <c r="A19" s="21">
        <v>3</v>
      </c>
      <c r="B19" s="9" t="s">
        <v>28</v>
      </c>
      <c r="C19" s="10">
        <v>141290000000</v>
      </c>
      <c r="D19" s="10">
        <v>141290000000</v>
      </c>
      <c r="E19" s="4"/>
    </row>
    <row r="20" spans="1:5" ht="24" customHeight="1">
      <c r="A20" s="21">
        <v>4</v>
      </c>
      <c r="B20" s="9" t="s">
        <v>29</v>
      </c>
      <c r="C20" s="10">
        <v>8582012017</v>
      </c>
      <c r="D20" s="10">
        <v>8559694401</v>
      </c>
      <c r="E20" s="4"/>
    </row>
    <row r="21" spans="1:5" ht="37.5" customHeight="1">
      <c r="A21" s="15" t="s">
        <v>17</v>
      </c>
      <c r="B21" s="17" t="s">
        <v>2</v>
      </c>
      <c r="C21" s="16">
        <f>C13+C8</f>
        <v>993013906608</v>
      </c>
      <c r="D21" s="16">
        <f>D13+D8</f>
        <v>1109776596708</v>
      </c>
      <c r="E21" s="3"/>
    </row>
    <row r="22" spans="1:6" ht="24" customHeight="1">
      <c r="A22" s="21" t="s">
        <v>18</v>
      </c>
      <c r="B22" s="7" t="s">
        <v>30</v>
      </c>
      <c r="C22" s="8">
        <f>SUM(C23:C24)</f>
        <v>510300477462</v>
      </c>
      <c r="D22" s="8">
        <f>SUM(D23:D24)</f>
        <v>609642824407</v>
      </c>
      <c r="E22" s="28"/>
      <c r="F22" s="28"/>
    </row>
    <row r="23" spans="1:6" ht="24" customHeight="1">
      <c r="A23" s="21">
        <v>1</v>
      </c>
      <c r="B23" s="9" t="s">
        <v>31</v>
      </c>
      <c r="C23" s="10">
        <v>507467720135</v>
      </c>
      <c r="D23" s="10">
        <f>605978629760+3363149210</f>
        <v>609341778970</v>
      </c>
      <c r="E23" s="28"/>
      <c r="F23" s="28"/>
    </row>
    <row r="24" spans="1:6" ht="24" customHeight="1">
      <c r="A24" s="21">
        <v>2</v>
      </c>
      <c r="B24" s="9" t="s">
        <v>32</v>
      </c>
      <c r="C24" s="10">
        <v>2832757327</v>
      </c>
      <c r="D24" s="10">
        <v>301045437</v>
      </c>
      <c r="E24" s="28"/>
      <c r="F24" s="28"/>
    </row>
    <row r="25" spans="1:6" ht="24" customHeight="1">
      <c r="A25" s="20" t="s">
        <v>19</v>
      </c>
      <c r="B25" s="7" t="s">
        <v>33</v>
      </c>
      <c r="C25" s="8">
        <f>C26</f>
        <v>482713429146</v>
      </c>
      <c r="D25" s="8">
        <f>D26</f>
        <v>500133772301</v>
      </c>
      <c r="E25" s="28"/>
      <c r="F25" s="28"/>
    </row>
    <row r="26" spans="1:5" ht="24" customHeight="1">
      <c r="A26" s="21">
        <v>1</v>
      </c>
      <c r="B26" s="9" t="s">
        <v>33</v>
      </c>
      <c r="C26" s="10">
        <v>482713429146</v>
      </c>
      <c r="D26" s="10">
        <f>SUM(D27:D32)</f>
        <v>500133772301</v>
      </c>
      <c r="E26" s="4"/>
    </row>
    <row r="27" spans="1:5" ht="24" customHeight="1">
      <c r="A27" s="21"/>
      <c r="B27" s="13" t="s">
        <v>10</v>
      </c>
      <c r="C27" s="14">
        <v>375997100000</v>
      </c>
      <c r="D27" s="14">
        <v>375997100000</v>
      </c>
      <c r="E27" s="4"/>
    </row>
    <row r="28" spans="1:5" ht="24" customHeight="1">
      <c r="A28" s="21"/>
      <c r="B28" s="13" t="s">
        <v>11</v>
      </c>
      <c r="C28" s="14">
        <v>67810722053</v>
      </c>
      <c r="D28" s="14">
        <v>67810722053</v>
      </c>
      <c r="E28" s="4"/>
    </row>
    <row r="29" spans="1:5" ht="24" customHeight="1">
      <c r="A29" s="21"/>
      <c r="B29" s="13" t="s">
        <v>12</v>
      </c>
      <c r="C29" s="14">
        <f>6888844210+3319422105</f>
        <v>10208266315</v>
      </c>
      <c r="D29" s="14">
        <f>6888844210+3319422105</f>
        <v>10208266315</v>
      </c>
      <c r="E29" s="4"/>
    </row>
    <row r="30" spans="1:5" ht="24" customHeight="1">
      <c r="A30" s="21"/>
      <c r="B30" s="13" t="s">
        <v>59</v>
      </c>
      <c r="C30" s="35" t="s">
        <v>62</v>
      </c>
      <c r="D30" s="35" t="s">
        <v>62</v>
      </c>
      <c r="E30" s="4"/>
    </row>
    <row r="31" spans="1:5" ht="24" customHeight="1">
      <c r="A31" s="21"/>
      <c r="B31" s="13" t="s">
        <v>60</v>
      </c>
      <c r="C31" s="35" t="s">
        <v>62</v>
      </c>
      <c r="D31" s="35" t="s">
        <v>62</v>
      </c>
      <c r="E31" s="4"/>
    </row>
    <row r="32" spans="1:5" ht="24" customHeight="1">
      <c r="A32" s="21"/>
      <c r="B32" s="13" t="s">
        <v>13</v>
      </c>
      <c r="C32" s="14">
        <v>28697340778</v>
      </c>
      <c r="D32" s="14">
        <v>46117683933</v>
      </c>
      <c r="E32" s="4"/>
    </row>
    <row r="33" spans="1:5" ht="30.75" customHeight="1">
      <c r="A33" s="22" t="s">
        <v>20</v>
      </c>
      <c r="B33" s="18" t="s">
        <v>34</v>
      </c>
      <c r="C33" s="19">
        <f>C25+C22</f>
        <v>993013906608</v>
      </c>
      <c r="D33" s="19">
        <f>D25+D22</f>
        <v>1109776596708</v>
      </c>
      <c r="E33" s="4"/>
    </row>
    <row r="34" ht="15.75">
      <c r="E34" s="4"/>
    </row>
    <row r="36" spans="1:3" ht="22.5" customHeight="1">
      <c r="A36" s="36" t="s">
        <v>38</v>
      </c>
      <c r="C36" s="5"/>
    </row>
    <row r="37" ht="15.75">
      <c r="C37" s="5"/>
    </row>
    <row r="38" spans="1:4" s="2" customFormat="1" ht="46.5" customHeight="1">
      <c r="A38" s="6" t="s">
        <v>37</v>
      </c>
      <c r="B38" s="23" t="s">
        <v>1</v>
      </c>
      <c r="C38" s="34" t="s">
        <v>67</v>
      </c>
      <c r="D38" s="34" t="s">
        <v>68</v>
      </c>
    </row>
    <row r="39" spans="1:4" ht="28.5" customHeight="1">
      <c r="A39" s="20">
        <v>1</v>
      </c>
      <c r="B39" s="7" t="s">
        <v>39</v>
      </c>
      <c r="C39" s="24">
        <v>410864784974</v>
      </c>
      <c r="D39" s="24">
        <v>292430431338</v>
      </c>
    </row>
    <row r="40" spans="1:4" ht="28.5" customHeight="1">
      <c r="A40" s="21">
        <v>2</v>
      </c>
      <c r="B40" s="9" t="s">
        <v>40</v>
      </c>
      <c r="C40" s="25">
        <v>143872806</v>
      </c>
      <c r="D40" s="25">
        <v>3111279713</v>
      </c>
    </row>
    <row r="41" spans="1:4" ht="28.5" customHeight="1">
      <c r="A41" s="20">
        <v>3</v>
      </c>
      <c r="B41" s="7" t="s">
        <v>41</v>
      </c>
      <c r="C41" s="24">
        <f>C39-C40</f>
        <v>410720912168</v>
      </c>
      <c r="D41" s="24">
        <f>D39-D40</f>
        <v>289319151625</v>
      </c>
    </row>
    <row r="42" spans="1:4" ht="28.5" customHeight="1">
      <c r="A42" s="21">
        <v>4</v>
      </c>
      <c r="B42" s="9" t="s">
        <v>42</v>
      </c>
      <c r="C42" s="25">
        <v>384686729557</v>
      </c>
      <c r="D42" s="25">
        <v>268462544375</v>
      </c>
    </row>
    <row r="43" spans="1:4" ht="28.5" customHeight="1">
      <c r="A43" s="20">
        <v>5</v>
      </c>
      <c r="B43" s="7" t="s">
        <v>43</v>
      </c>
      <c r="C43" s="24">
        <f>C41-C42</f>
        <v>26034182611</v>
      </c>
      <c r="D43" s="24">
        <f>D41-D42</f>
        <v>20856607250</v>
      </c>
    </row>
    <row r="44" spans="1:4" ht="28.5" customHeight="1">
      <c r="A44" s="21">
        <v>6</v>
      </c>
      <c r="B44" s="9" t="s">
        <v>44</v>
      </c>
      <c r="C44" s="25">
        <v>3484903567</v>
      </c>
      <c r="D44" s="25">
        <v>2000195778</v>
      </c>
    </row>
    <row r="45" spans="1:4" ht="28.5" customHeight="1">
      <c r="A45" s="21">
        <v>7</v>
      </c>
      <c r="B45" s="9" t="s">
        <v>45</v>
      </c>
      <c r="C45" s="25">
        <v>12550377113</v>
      </c>
      <c r="D45" s="25">
        <v>3896834739</v>
      </c>
    </row>
    <row r="46" spans="1:4" ht="28.5" customHeight="1">
      <c r="A46" s="21">
        <v>8</v>
      </c>
      <c r="B46" s="9" t="s">
        <v>46</v>
      </c>
      <c r="C46" s="25">
        <v>5444580905</v>
      </c>
      <c r="D46" s="25">
        <v>9379054041</v>
      </c>
    </row>
    <row r="47" spans="1:4" ht="28.5" customHeight="1">
      <c r="A47" s="21">
        <v>8</v>
      </c>
      <c r="B47" s="9" t="s">
        <v>47</v>
      </c>
      <c r="C47" s="25">
        <v>4646216489</v>
      </c>
      <c r="D47" s="25">
        <v>2511832782</v>
      </c>
    </row>
    <row r="48" spans="1:4" ht="28.5" customHeight="1">
      <c r="A48" s="20">
        <v>10</v>
      </c>
      <c r="B48" s="7" t="s">
        <v>48</v>
      </c>
      <c r="C48" s="24">
        <f>C43+C44-C45-C46-C47</f>
        <v>6877911671</v>
      </c>
      <c r="D48" s="24">
        <f>D43+D44-D45-D46-D47</f>
        <v>7069081466</v>
      </c>
    </row>
    <row r="49" spans="1:4" ht="28.5" customHeight="1">
      <c r="A49" s="21">
        <v>11</v>
      </c>
      <c r="B49" s="9" t="s">
        <v>49</v>
      </c>
      <c r="C49" s="25">
        <v>957</v>
      </c>
      <c r="D49" s="25">
        <v>249927805</v>
      </c>
    </row>
    <row r="50" spans="1:4" ht="28.5" customHeight="1">
      <c r="A50" s="21">
        <v>12</v>
      </c>
      <c r="B50" s="9" t="s">
        <v>50</v>
      </c>
      <c r="C50" s="25">
        <v>32766</v>
      </c>
      <c r="D50" s="25">
        <v>214149086</v>
      </c>
    </row>
    <row r="51" spans="1:4" ht="28.5" customHeight="1">
      <c r="A51" s="20">
        <v>13</v>
      </c>
      <c r="B51" s="7" t="s">
        <v>51</v>
      </c>
      <c r="C51" s="24">
        <f>C49-C50</f>
        <v>-31809</v>
      </c>
      <c r="D51" s="24">
        <f>D49-D50</f>
        <v>35778719</v>
      </c>
    </row>
    <row r="52" spans="1:4" ht="28.5" customHeight="1">
      <c r="A52" s="20">
        <v>14</v>
      </c>
      <c r="B52" s="7" t="s">
        <v>52</v>
      </c>
      <c r="C52" s="24">
        <f>C48+C51</f>
        <v>6877879862</v>
      </c>
      <c r="D52" s="24">
        <f>D48+D51</f>
        <v>7104860185</v>
      </c>
    </row>
    <row r="53" spans="1:4" ht="28.5" customHeight="1">
      <c r="A53" s="21">
        <v>15</v>
      </c>
      <c r="B53" s="9" t="s">
        <v>53</v>
      </c>
      <c r="C53" s="25">
        <v>1738397017</v>
      </c>
      <c r="D53" s="25">
        <v>606132852</v>
      </c>
    </row>
    <row r="54" spans="1:4" ht="28.5" customHeight="1">
      <c r="A54" s="21">
        <v>16</v>
      </c>
      <c r="B54" s="9" t="s">
        <v>54</v>
      </c>
      <c r="C54" s="25"/>
      <c r="D54" s="25"/>
    </row>
    <row r="55" spans="1:4" ht="28.5" customHeight="1">
      <c r="A55" s="27">
        <v>17</v>
      </c>
      <c r="B55" s="11" t="s">
        <v>55</v>
      </c>
      <c r="C55" s="26">
        <f>C52-C53</f>
        <v>5139482845</v>
      </c>
      <c r="D55" s="26">
        <f>D52-D53</f>
        <v>6498727333</v>
      </c>
    </row>
    <row r="57" spans="3:4" ht="15.75">
      <c r="C57" s="41" t="s">
        <v>69</v>
      </c>
      <c r="D57" s="41"/>
    </row>
    <row r="58" spans="1:4" ht="15.75">
      <c r="A58" s="37" t="s">
        <v>3</v>
      </c>
      <c r="B58" s="37"/>
      <c r="C58" s="39" t="s">
        <v>56</v>
      </c>
      <c r="D58" s="39"/>
    </row>
    <row r="59" ht="21.75" customHeight="1"/>
    <row r="60" ht="21.75" customHeight="1"/>
    <row r="61" ht="21.75" customHeight="1"/>
    <row r="62" spans="1:4" ht="15.75">
      <c r="A62" s="37" t="s">
        <v>4</v>
      </c>
      <c r="B62" s="37"/>
      <c r="C62" s="39" t="s">
        <v>63</v>
      </c>
      <c r="D62" s="39"/>
    </row>
  </sheetData>
  <mergeCells count="11">
    <mergeCell ref="A62:B62"/>
    <mergeCell ref="C62:D62"/>
    <mergeCell ref="C5:D5"/>
    <mergeCell ref="C6:D6"/>
    <mergeCell ref="A1:B1"/>
    <mergeCell ref="A2:B2"/>
    <mergeCell ref="A58:B58"/>
    <mergeCell ref="C58:D58"/>
    <mergeCell ref="C57:D57"/>
    <mergeCell ref="A3:D3"/>
    <mergeCell ref="A4:D4"/>
  </mergeCells>
  <printOptions/>
  <pageMargins left="0.87" right="0.6" top="0.31" bottom="0.32" header="0.4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2010-08-14T08:18:09Z</cp:lastPrinted>
  <dcterms:created xsi:type="dcterms:W3CDTF">2007-12-20T02:45:41Z</dcterms:created>
  <dcterms:modified xsi:type="dcterms:W3CDTF">2010-08-14T08:53:13Z</dcterms:modified>
  <cp:category/>
  <cp:version/>
  <cp:contentType/>
  <cp:contentStatus/>
</cp:coreProperties>
</file>