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" windowWidth="11715" windowHeight="8340" activeTab="2"/>
  </bookViews>
  <sheets>
    <sheet name="Can doi" sheetId="1" r:id="rId1"/>
    <sheet name="KQKD" sheetId="2" r:id="rId2"/>
    <sheet name="LCTT" sheetId="3" r:id="rId3"/>
  </sheets>
  <definedNames/>
  <calcPr fullCalcOnLoad="1"/>
</workbook>
</file>

<file path=xl/sharedStrings.xml><?xml version="1.0" encoding="utf-8"?>
<sst xmlns="http://schemas.openxmlformats.org/spreadsheetml/2006/main" count="193" uniqueCount="177">
  <si>
    <t>TÀI SẢN</t>
  </si>
  <si>
    <t>Mã số</t>
  </si>
  <si>
    <t>Cuối kỳ</t>
  </si>
  <si>
    <t>MẪU B01-DN</t>
  </si>
  <si>
    <t>Đơn vị tính: VNĐ</t>
  </si>
  <si>
    <t>I. Tiền và các khoản tương đương tiền</t>
  </si>
  <si>
    <t>1. Tiền</t>
  </si>
  <si>
    <t>1. Phải thu của khách hàng</t>
  </si>
  <si>
    <t>2. Trả trước cho người bán</t>
  </si>
  <si>
    <t>IV. Hàng tồn kho</t>
  </si>
  <si>
    <t>2. Thuế GTGT được khấu trừ</t>
  </si>
  <si>
    <t>III. Các khoản phải thu ngắn hạn</t>
  </si>
  <si>
    <t>1. Chi phí trả trước ngắn hạn</t>
  </si>
  <si>
    <t>3. Thuế và các khoản khác phải thu Nhà nước</t>
  </si>
  <si>
    <t>V. Tài sản ngắn hạn khác</t>
  </si>
  <si>
    <t>5. Tài sản ngắn hạn khác</t>
  </si>
  <si>
    <t>1. Tài sản cố định hữu hình</t>
  </si>
  <si>
    <t xml:space="preserve"> - Nguyên giá</t>
  </si>
  <si>
    <t xml:space="preserve"> - Giá trị hao mòn luỹ kế</t>
  </si>
  <si>
    <t>III. Tài sản dài hạn khác</t>
  </si>
  <si>
    <t>1. Chi phí trả trước dài hạn</t>
  </si>
  <si>
    <t>NGUỒN VỐN</t>
  </si>
  <si>
    <t>I. Nợ ngắn hạn</t>
  </si>
  <si>
    <t>1. Vay và nợ ngắn hạn</t>
  </si>
  <si>
    <t>II. Nợ dài hạn</t>
  </si>
  <si>
    <t>I. Vốn chủ sở hữu</t>
  </si>
  <si>
    <t>1. Vốn đầu tư của chủ sở hữu</t>
  </si>
  <si>
    <t>2. Thặng dư vốn cổ phần</t>
  </si>
  <si>
    <t>5. Các khoản phải thu khác</t>
  </si>
  <si>
    <t>1. Hàng tồn kho</t>
  </si>
  <si>
    <t>II. Tài sản cố định</t>
  </si>
  <si>
    <t>3. Tài sản cố định vô hình</t>
  </si>
  <si>
    <t>IV. Các khoản đầu tư tài chính dài hạn</t>
  </si>
  <si>
    <t>9. Các khoản phải trả, phải nộp ngắn hạn khác</t>
  </si>
  <si>
    <t>4. Vay và nợ dài hạn</t>
  </si>
  <si>
    <t>6. Dự phòng trợ cấp mất việc làm</t>
  </si>
  <si>
    <t>7. Quỹ đầu tư phát triển</t>
  </si>
  <si>
    <t>8. Quỹ dự phòng tài chính</t>
  </si>
  <si>
    <t>10. Lợi nhuận sau thuế chưa phân phối</t>
  </si>
  <si>
    <t>V.01</t>
  </si>
  <si>
    <t>V.03</t>
  </si>
  <si>
    <t>V.04</t>
  </si>
  <si>
    <t>V.05</t>
  </si>
  <si>
    <t>V.08</t>
  </si>
  <si>
    <t>V.10</t>
  </si>
  <si>
    <t>V.15</t>
  </si>
  <si>
    <t>V.16</t>
  </si>
  <si>
    <t>V.17</t>
  </si>
  <si>
    <t>V.18</t>
  </si>
  <si>
    <t>V.20</t>
  </si>
  <si>
    <t>V.22</t>
  </si>
  <si>
    <t>2. Đầu tư vào Công ty liên kết</t>
  </si>
  <si>
    <t xml:space="preserve">A. TÀI SẢN NGẮN HẠN </t>
  </si>
  <si>
    <t xml:space="preserve">B. TÀI SẢN DÀI HẠN </t>
  </si>
  <si>
    <t xml:space="preserve">TỔNG CỘNG TÀI SẢN </t>
  </si>
  <si>
    <t>TỔNG CỘNG NGUỒN VỐN</t>
  </si>
  <si>
    <t>3. Phải trả người bán</t>
  </si>
  <si>
    <t>4. Người mua trả tiền trước</t>
  </si>
  <si>
    <t>5. Thuế và các khoản phải nộp Nhà nước</t>
  </si>
  <si>
    <t>7. Chi phí phải trả</t>
  </si>
  <si>
    <t xml:space="preserve">B. VỐN CHỦ SỞ HỮU </t>
  </si>
  <si>
    <t>4. Cổ phiếu quỹ</t>
  </si>
  <si>
    <t>C. LỢI ÍCH TỪ CỔ ĐÔNG THIỂU SỐ</t>
  </si>
  <si>
    <t>6. Phải trả người lao động</t>
  </si>
  <si>
    <t>4. Chi phí xây dựng cơ bản dở dang</t>
  </si>
  <si>
    <t>3. Đầu tư dài hạn khác</t>
  </si>
  <si>
    <t>5. Chênh lệch tỷ giá hối đoái</t>
  </si>
  <si>
    <t>I. Các khoản phải thu dài hạn</t>
  </si>
  <si>
    <t>4. Phải thu dài hạn khác</t>
  </si>
  <si>
    <t>CÔNG TY CP ỐNG THÉP VIỆT ĐỨC</t>
  </si>
  <si>
    <t xml:space="preserve"> ==== VG PIPE ====</t>
  </si>
  <si>
    <t xml:space="preserve">A. NỢ PHẢI TRẢ </t>
  </si>
  <si>
    <t>T. minh</t>
  </si>
  <si>
    <t>T.minh</t>
  </si>
  <si>
    <t>1. Đầu tư vào công ty con</t>
  </si>
  <si>
    <t>11. Quỹ khen thưởng, phúc lợi</t>
  </si>
  <si>
    <t>3. Phải trả dài hạn khác</t>
  </si>
  <si>
    <t>Chỉ tiêu</t>
  </si>
  <si>
    <t>Thuyết minh</t>
  </si>
  <si>
    <t>01</t>
  </si>
  <si>
    <t>02</t>
  </si>
  <si>
    <t xml:space="preserve"> - Trong đó: Chi phí lãi vay</t>
  </si>
  <si>
    <t>(Theo phương pháp gián tiếp)</t>
  </si>
  <si>
    <t>MẪU B 03-DN</t>
  </si>
  <si>
    <t>CHỈ TIÊU</t>
  </si>
  <si>
    <t>Mã</t>
  </si>
  <si>
    <t>số</t>
  </si>
  <si>
    <t>I. Lưu chuyển tiền từ hoạt động kinh doanh</t>
  </si>
  <si>
    <t>1. Lợi nhuận trước thuế</t>
  </si>
  <si>
    <t>2. Điều chỉnh cho các khoản</t>
  </si>
  <si>
    <t xml:space="preserve">    - Khấu hao tài sản cố định</t>
  </si>
  <si>
    <t xml:space="preserve">    - Lãi, lỗ chênh lệch từ tỷ giá hối đoán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</si>
  <si>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</si>
  <si>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</si>
  <si>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</si>
  <si>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</si>
  <si>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</si>
  <si>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HĐKD trước thay đổi vốn  lưu động</t>
  </si>
  <si>
    <t>08</t>
  </si>
  <si>
    <t xml:space="preserve">    - Tăng, giảm các khoản phải thu</t>
  </si>
  <si>
    <t>09</t>
  </si>
  <si>
    <t xml:space="preserve">    - Tăng, giảm hàng tồn kho</t>
  </si>
  <si>
    <t xml:space="preserve">    - Tăng, giảm các khoản phải trả</t>
  </si>
  <si>
    <t xml:space="preserve">    - Tăng, giảm chi phí trả trước </t>
  </si>
  <si>
    <t xml:space="preserve">    - Tiền lãi vay đã trả</t>
  </si>
  <si>
    <t xml:space="preserve">    - Thuế TNDN đã nộp</t>
  </si>
  <si>
    <t>14</t>
  </si>
  <si>
    <t xml:space="preserve">    - Tiền thu khác từ hoạt động kinh doanh</t>
  </si>
  <si>
    <t xml:space="preserve">    - Tiền chi khác từ hoạt động kinh doanh</t>
  </si>
  <si>
    <t>Lưu chuyển tiền thuần từ hoạt động kinh doanh</t>
  </si>
  <si>
    <t>II. Lưu chuyển tiền từ hoạt động đầu tư</t>
  </si>
  <si>
    <t>1.Tiền chi để mua sắm, XDTSCĐ và TSDH khác</t>
  </si>
  <si>
    <t>2.Tiền thu từ thanh lý, nhượng bán TSCĐ và TSDH khác</t>
  </si>
  <si>
    <t>5. Tiền chi đầu tư góp vốn vào đơn vị khác</t>
  </si>
  <si>
    <t>26</t>
  </si>
  <si>
    <t>6. Tiền thu hồi từ đầu tư chứng khoán</t>
  </si>
  <si>
    <t>7. Tiền thu lãi cho vay, cổ tức và lợi nhuận được chia</t>
  </si>
  <si>
    <t>Lưu chuyển tiền thuần từ hoạt động đầu tư</t>
  </si>
  <si>
    <t>III. LƯU CHUYỂN TIỀN TỪ HĐ TÀI CHÍNH</t>
  </si>
  <si>
    <t>31</t>
  </si>
  <si>
    <t>33</t>
  </si>
  <si>
    <t xml:space="preserve">5. Tiền chi tiền nợ thuê tài chính </t>
  </si>
  <si>
    <t>6. Cổ tức, lợi nhuận đã trả cho chủ sở hữu</t>
  </si>
  <si>
    <t>36</t>
  </si>
  <si>
    <t>Lưu chuyển tiền thuần từ hoạt động tài chính</t>
  </si>
  <si>
    <t xml:space="preserve">Lưu chuyển tiền thuần trong kỳ </t>
  </si>
  <si>
    <t>Tiền tồn đầu năm</t>
  </si>
  <si>
    <t>Ảnh hưởng của thay đổi tỷ giá quy đổi ngoại tệ</t>
  </si>
  <si>
    <t>Tiền tồn cuối năm</t>
  </si>
  <si>
    <t>3. Tiền chi cho vay, mua các công cụ nợ của đơn vị</t>
  </si>
  <si>
    <t>1. Tiền thu từ phát hành cổ phiếu, nhận vốn góp của chủ sở hữu</t>
  </si>
  <si>
    <t>3. Tiền vay ngắn hạn, dài hạn nhận được</t>
  </si>
  <si>
    <t>2. Tiền chi trả vốn góp cho các CSH, mua lại cổ phiếu của doanh nghiệp đã phát hành</t>
  </si>
  <si>
    <t>II. Các khoản đầu tư tài chính ngắn hạn</t>
  </si>
  <si>
    <t>1. Đầu tư ngắn hạn</t>
  </si>
  <si>
    <t>2. Dự phòng giảm giá chứng khoán đầu tư ngắn hạn</t>
  </si>
  <si>
    <t>Tại ngày 30 tháng 06 năm 2011</t>
  </si>
  <si>
    <t>Từ 01/04/2011 đến 30/06/2011</t>
  </si>
  <si>
    <t>Từ 01/04/2010 đến 30/06/2010</t>
  </si>
  <si>
    <t>Từ 01/01/2011 đến 30/06/2011</t>
  </si>
  <si>
    <t>Từ 01/01/2010 đến 30/06/2010</t>
  </si>
  <si>
    <t>Cho giai đoạn từ ngày 01/04/2011 đến 30/06/2011</t>
  </si>
  <si>
    <t xml:space="preserve">    - Các khoản dự phòng</t>
  </si>
  <si>
    <t>03</t>
  </si>
  <si>
    <t>Cho giai đoạn từ ngày 01/01/2011 đến 30/06/2011</t>
  </si>
  <si>
    <t>BẢNG CÂN ĐỐI KẾ TOÁN HỢP NHẤT</t>
  </si>
  <si>
    <t>BÁO CÁO KẾT QUẢ KINH DOANH HỢP NHẤT</t>
  </si>
  <si>
    <t>BÁO CÁO LƯU CHUYỂN TIỀN TỆ HỢP NHẤT</t>
  </si>
  <si>
    <t>4. Tiền chi trả nợ gốc vay</t>
  </si>
  <si>
    <t>23</t>
  </si>
  <si>
    <t>25</t>
  </si>
  <si>
    <t>27</t>
  </si>
  <si>
    <t>32</t>
  </si>
  <si>
    <t>34</t>
  </si>
  <si>
    <t>35</t>
  </si>
  <si>
    <t>40</t>
  </si>
  <si>
    <t>1. Doanh thu bán hàng và cung cấp dịch vụ</t>
  </si>
  <si>
    <t>2. Các khoản giảm trừ doanh thu</t>
  </si>
  <si>
    <t>3. Doanh thu thuần về bán hàng và cung cấp dịch vụ (10 = 01 -02)</t>
  </si>
  <si>
    <t>4. Giá vốn hàng bán</t>
  </si>
  <si>
    <t>5. Lợi nhuận gộp về bán hàng và cung cấp dịch vụ (20=10-11)</t>
  </si>
  <si>
    <t>6. Doanh thu hoạt động tài chính</t>
  </si>
  <si>
    <t>7. Chi phí tài chính</t>
  </si>
  <si>
    <t>8. Chi phí bán hàng</t>
  </si>
  <si>
    <t>9. Chi phí quản lý doanh nghiệp</t>
  </si>
  <si>
    <t>10. Lợi nhuận thuần từ hoạt động kinh doanh {30=20+(21-22)-(24+25)</t>
  </si>
  <si>
    <t>11. Thu nhập khác</t>
  </si>
  <si>
    <t>12. Chi phí khác</t>
  </si>
  <si>
    <t>13. Lợi nhuận khác</t>
  </si>
  <si>
    <t>14. Phần lãi lỗ trong công ty liên kết, liên doanh</t>
  </si>
  <si>
    <t>15. Tổng lợi nhuận kế toán trước thuế (50=30+40)</t>
  </si>
  <si>
    <t>16.1 Chi phí thuế TNDN hiện hành</t>
  </si>
  <si>
    <t>16.2 Chi phí thuế TNDN hoãn lại</t>
  </si>
  <si>
    <t>18. Lợi nhuận sau thuế thu nhập doanh nghiệp (60=50-51-52)</t>
  </si>
  <si>
    <t>18.1 Lợi nhuận sau thuế của cổ đông thiểu số</t>
  </si>
  <si>
    <t>18.2 Lợi nhuận sau thuế của cổ đông công ty mẹ</t>
  </si>
  <si>
    <t>19. Lãi cơ bản trên cổ phiếu (*)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</si>
</sst>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center" vertical="top" wrapText="1"/>
    </xf>
    <xf numFmtId="37" fontId="10" fillId="0" borderId="1" xfId="0" applyNumberFormat="1" applyFont="1" applyBorder="1" applyAlignment="1">
      <alignment horizontal="right" vertical="center" wrapText="1"/>
    </xf>
    <xf numFmtId="37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justify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37" fontId="1" fillId="0" borderId="1" xfId="0" applyNumberFormat="1" applyFont="1" applyFill="1" applyBorder="1" applyAlignment="1">
      <alignment/>
    </xf>
    <xf numFmtId="37" fontId="11" fillId="0" borderId="2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/>
    </xf>
    <xf numFmtId="37" fontId="11" fillId="0" borderId="1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14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5" sqref="A75"/>
    </sheetView>
  </sheetViews>
  <sheetFormatPr defaultColWidth="8.796875" defaultRowHeight="15"/>
  <cols>
    <col min="1" max="1" width="39.3984375" style="1" customWidth="1"/>
    <col min="2" max="2" width="6.5" style="19" customWidth="1"/>
    <col min="3" max="3" width="7.19921875" style="1" customWidth="1"/>
    <col min="4" max="4" width="16" style="15" customWidth="1"/>
    <col min="5" max="5" width="17.8984375" style="2" customWidth="1"/>
    <col min="6" max="6" width="13" style="1" customWidth="1"/>
    <col min="7" max="16384" width="8.8984375" style="1" customWidth="1"/>
  </cols>
  <sheetData>
    <row r="1" ht="15.75">
      <c r="A1" s="10" t="s">
        <v>69</v>
      </c>
    </row>
    <row r="2" ht="15.75">
      <c r="A2" s="10" t="s">
        <v>70</v>
      </c>
    </row>
    <row r="3" spans="1:5" ht="23.25" customHeight="1">
      <c r="A3" s="64" t="s">
        <v>145</v>
      </c>
      <c r="B3" s="64"/>
      <c r="C3" s="64"/>
      <c r="D3" s="64"/>
      <c r="E3" s="64"/>
    </row>
    <row r="4" spans="1:5" ht="15.75">
      <c r="A4" s="65" t="s">
        <v>136</v>
      </c>
      <c r="B4" s="65"/>
      <c r="C4" s="65"/>
      <c r="D4" s="65"/>
      <c r="E4" s="65"/>
    </row>
    <row r="5" spans="4:5" ht="16.5" customHeight="1">
      <c r="D5" s="66" t="s">
        <v>3</v>
      </c>
      <c r="E5" s="66"/>
    </row>
    <row r="6" spans="4:5" ht="16.5" customHeight="1">
      <c r="D6" s="67" t="s">
        <v>4</v>
      </c>
      <c r="E6" s="67"/>
    </row>
    <row r="7" spans="1:5" ht="20.25" customHeight="1">
      <c r="A7" s="17" t="s">
        <v>0</v>
      </c>
      <c r="B7" s="17" t="s">
        <v>1</v>
      </c>
      <c r="C7" s="17" t="s">
        <v>73</v>
      </c>
      <c r="D7" s="62">
        <v>40724</v>
      </c>
      <c r="E7" s="63">
        <v>40634</v>
      </c>
    </row>
    <row r="8" spans="1:5" ht="21" customHeight="1">
      <c r="A8" s="5" t="s">
        <v>52</v>
      </c>
      <c r="B8" s="20">
        <v>100</v>
      </c>
      <c r="C8" s="5"/>
      <c r="D8" s="11">
        <f>D9+D11+D14+D18+D20</f>
        <v>712318653309</v>
      </c>
      <c r="E8" s="11">
        <f>E9+E11+E14+E18+E20</f>
        <v>656633103651</v>
      </c>
    </row>
    <row r="9" spans="1:5" ht="21" customHeight="1">
      <c r="A9" s="5" t="s">
        <v>5</v>
      </c>
      <c r="B9" s="20">
        <v>110</v>
      </c>
      <c r="C9" s="5"/>
      <c r="D9" s="11">
        <f>SUM(D10)</f>
        <v>11727123059</v>
      </c>
      <c r="E9" s="11">
        <f>SUM(E10)</f>
        <v>22782690857</v>
      </c>
    </row>
    <row r="10" spans="1:5" ht="21" customHeight="1">
      <c r="A10" s="6" t="s">
        <v>6</v>
      </c>
      <c r="B10" s="21">
        <v>111</v>
      </c>
      <c r="C10" s="6" t="s">
        <v>39</v>
      </c>
      <c r="D10" s="12">
        <v>11727123059</v>
      </c>
      <c r="E10" s="12">
        <v>22782690857</v>
      </c>
    </row>
    <row r="11" spans="1:5" s="55" customFormat="1" ht="21" customHeight="1">
      <c r="A11" s="5" t="s">
        <v>133</v>
      </c>
      <c r="B11" s="20"/>
      <c r="C11" s="5"/>
      <c r="D11" s="11">
        <f>SUM(D12:D13)</f>
        <v>2023010000</v>
      </c>
      <c r="E11" s="11">
        <f>SUM(E12:E13)</f>
        <v>3757000000</v>
      </c>
    </row>
    <row r="12" spans="1:5" ht="21" customHeight="1">
      <c r="A12" s="6" t="s">
        <v>134</v>
      </c>
      <c r="B12" s="21"/>
      <c r="C12" s="6"/>
      <c r="D12" s="12">
        <v>4374450000</v>
      </c>
      <c r="E12" s="12">
        <v>4374450000</v>
      </c>
    </row>
    <row r="13" spans="1:5" ht="21" customHeight="1">
      <c r="A13" s="6" t="s">
        <v>135</v>
      </c>
      <c r="B13" s="21"/>
      <c r="C13" s="6"/>
      <c r="D13" s="56">
        <v>-2351440000</v>
      </c>
      <c r="E13" s="56">
        <v>-617450000</v>
      </c>
    </row>
    <row r="14" spans="1:5" ht="21" customHeight="1">
      <c r="A14" s="5" t="s">
        <v>11</v>
      </c>
      <c r="B14" s="20">
        <v>130</v>
      </c>
      <c r="C14" s="5"/>
      <c r="D14" s="11">
        <f>SUM(D15:D17)</f>
        <v>400869012517</v>
      </c>
      <c r="E14" s="11">
        <f>SUM(E15:E17)</f>
        <v>247301760691</v>
      </c>
    </row>
    <row r="15" spans="1:5" ht="21" customHeight="1">
      <c r="A15" s="6" t="s">
        <v>7</v>
      </c>
      <c r="B15" s="21">
        <v>131</v>
      </c>
      <c r="C15" s="6"/>
      <c r="D15" s="12">
        <v>367615932115</v>
      </c>
      <c r="E15" s="12">
        <v>227192853632</v>
      </c>
    </row>
    <row r="16" spans="1:5" ht="21" customHeight="1">
      <c r="A16" s="6" t="s">
        <v>8</v>
      </c>
      <c r="B16" s="21">
        <v>132</v>
      </c>
      <c r="C16" s="6"/>
      <c r="D16" s="12">
        <v>32977942700</v>
      </c>
      <c r="E16" s="12">
        <v>17547725746</v>
      </c>
    </row>
    <row r="17" spans="1:5" ht="21" customHeight="1">
      <c r="A17" s="6" t="s">
        <v>28</v>
      </c>
      <c r="B17" s="21">
        <v>135</v>
      </c>
      <c r="C17" s="6" t="s">
        <v>40</v>
      </c>
      <c r="D17" s="12">
        <v>275137702</v>
      </c>
      <c r="E17" s="12">
        <v>2561181313</v>
      </c>
    </row>
    <row r="18" spans="1:5" ht="21" customHeight="1">
      <c r="A18" s="5" t="s">
        <v>9</v>
      </c>
      <c r="B18" s="20">
        <v>140</v>
      </c>
      <c r="C18" s="5"/>
      <c r="D18" s="11">
        <f>SUM(D19)</f>
        <v>278082005257</v>
      </c>
      <c r="E18" s="11">
        <f>SUM(E19)</f>
        <v>357355275991</v>
      </c>
    </row>
    <row r="19" spans="1:5" ht="21" customHeight="1">
      <c r="A19" s="6" t="s">
        <v>29</v>
      </c>
      <c r="B19" s="21">
        <v>141</v>
      </c>
      <c r="C19" s="6" t="s">
        <v>41</v>
      </c>
      <c r="D19" s="12">
        <v>278082005257</v>
      </c>
      <c r="E19" s="12">
        <v>357355275991</v>
      </c>
    </row>
    <row r="20" spans="1:5" ht="21" customHeight="1">
      <c r="A20" s="5" t="s">
        <v>14</v>
      </c>
      <c r="B20" s="20">
        <v>150</v>
      </c>
      <c r="C20" s="5"/>
      <c r="D20" s="11">
        <f>SUM(D21:D24)</f>
        <v>19617502476</v>
      </c>
      <c r="E20" s="11">
        <f>SUM(E21:E24)</f>
        <v>25436376112</v>
      </c>
    </row>
    <row r="21" spans="1:5" ht="21" customHeight="1">
      <c r="A21" s="6" t="s">
        <v>12</v>
      </c>
      <c r="B21" s="21">
        <v>151</v>
      </c>
      <c r="C21" s="6"/>
      <c r="D21" s="12">
        <v>560319184</v>
      </c>
      <c r="E21" s="12">
        <v>436966275</v>
      </c>
    </row>
    <row r="22" spans="1:5" ht="21" customHeight="1">
      <c r="A22" s="6" t="s">
        <v>10</v>
      </c>
      <c r="B22" s="21">
        <v>152</v>
      </c>
      <c r="C22" s="6"/>
      <c r="D22" s="12"/>
      <c r="E22" s="12">
        <v>13178648977</v>
      </c>
    </row>
    <row r="23" spans="1:5" ht="21" customHeight="1">
      <c r="A23" s="6" t="s">
        <v>13</v>
      </c>
      <c r="B23" s="21">
        <v>154</v>
      </c>
      <c r="C23" s="6" t="s">
        <v>42</v>
      </c>
      <c r="D23" s="12">
        <v>15084244</v>
      </c>
      <c r="E23" s="12">
        <v>212818873</v>
      </c>
    </row>
    <row r="24" spans="1:5" ht="21" customHeight="1">
      <c r="A24" s="6" t="s">
        <v>15</v>
      </c>
      <c r="B24" s="21">
        <v>158</v>
      </c>
      <c r="C24" s="6"/>
      <c r="D24" s="12">
        <v>19042099048</v>
      </c>
      <c r="E24" s="12">
        <v>11607941987</v>
      </c>
    </row>
    <row r="25" spans="1:5" ht="21" customHeight="1">
      <c r="A25" s="5" t="s">
        <v>53</v>
      </c>
      <c r="B25" s="20">
        <v>200</v>
      </c>
      <c r="C25" s="5"/>
      <c r="D25" s="11">
        <f>D28+D36+D40+D26</f>
        <v>352492848580</v>
      </c>
      <c r="E25" s="11">
        <f>E28+E36+E40+E26</f>
        <v>354667435036</v>
      </c>
    </row>
    <row r="26" spans="1:5" ht="21" customHeight="1">
      <c r="A26" s="5" t="s">
        <v>67</v>
      </c>
      <c r="B26" s="20"/>
      <c r="C26" s="5"/>
      <c r="D26" s="11">
        <f>D27</f>
        <v>83656700000</v>
      </c>
      <c r="E26" s="11">
        <f>E27</f>
        <v>83356700000</v>
      </c>
    </row>
    <row r="27" spans="1:5" ht="21" customHeight="1">
      <c r="A27" s="6" t="s">
        <v>68</v>
      </c>
      <c r="B27" s="21">
        <v>218</v>
      </c>
      <c r="C27" s="6"/>
      <c r="D27" s="12">
        <v>83656700000</v>
      </c>
      <c r="E27" s="12">
        <v>83356700000</v>
      </c>
    </row>
    <row r="28" spans="1:5" ht="21" customHeight="1">
      <c r="A28" s="5" t="s">
        <v>30</v>
      </c>
      <c r="B28" s="20">
        <v>220</v>
      </c>
      <c r="C28" s="5"/>
      <c r="D28" s="11">
        <f>D29+D32+D35</f>
        <v>181280125062</v>
      </c>
      <c r="E28" s="11">
        <f>E29+E32+E35</f>
        <v>184568472021</v>
      </c>
    </row>
    <row r="29" spans="1:5" ht="21" customHeight="1">
      <c r="A29" s="6" t="s">
        <v>16</v>
      </c>
      <c r="B29" s="21">
        <v>221</v>
      </c>
      <c r="C29" s="6" t="s">
        <v>43</v>
      </c>
      <c r="D29" s="12">
        <f>SUM(D30:D31)</f>
        <v>152210453324</v>
      </c>
      <c r="E29" s="12">
        <f>SUM(E30:E31)</f>
        <v>156409737791</v>
      </c>
    </row>
    <row r="30" spans="1:5" ht="21" customHeight="1">
      <c r="A30" s="6" t="s">
        <v>17</v>
      </c>
      <c r="B30" s="21">
        <v>222</v>
      </c>
      <c r="C30" s="6"/>
      <c r="D30" s="12">
        <v>241675124357</v>
      </c>
      <c r="E30" s="12">
        <v>240658638903</v>
      </c>
    </row>
    <row r="31" spans="1:5" ht="21" customHeight="1">
      <c r="A31" s="6" t="s">
        <v>18</v>
      </c>
      <c r="B31" s="21">
        <v>223</v>
      </c>
      <c r="C31" s="6"/>
      <c r="D31" s="56">
        <v>-89464671033</v>
      </c>
      <c r="E31" s="56">
        <v>-84248901112</v>
      </c>
    </row>
    <row r="32" spans="1:5" ht="21" customHeight="1">
      <c r="A32" s="6" t="s">
        <v>31</v>
      </c>
      <c r="B32" s="21">
        <v>227</v>
      </c>
      <c r="C32" s="6" t="s">
        <v>44</v>
      </c>
      <c r="D32" s="12">
        <f>SUM(D33:D34)</f>
        <v>16933095735</v>
      </c>
      <c r="E32" s="12">
        <f>SUM(E33:E34)</f>
        <v>17026110135</v>
      </c>
    </row>
    <row r="33" spans="1:5" ht="21" customHeight="1">
      <c r="A33" s="6" t="s">
        <v>17</v>
      </c>
      <c r="B33" s="21">
        <v>228</v>
      </c>
      <c r="C33" s="6"/>
      <c r="D33" s="12">
        <v>18354489829</v>
      </c>
      <c r="E33" s="12">
        <v>18354489829</v>
      </c>
    </row>
    <row r="34" spans="1:5" ht="21" customHeight="1">
      <c r="A34" s="6" t="s">
        <v>18</v>
      </c>
      <c r="B34" s="21">
        <v>229</v>
      </c>
      <c r="C34" s="6"/>
      <c r="D34" s="56">
        <v>-1421394094</v>
      </c>
      <c r="E34" s="56">
        <v>-1328379694</v>
      </c>
    </row>
    <row r="35" spans="1:5" ht="21" customHeight="1">
      <c r="A35" s="6" t="s">
        <v>64</v>
      </c>
      <c r="B35" s="21">
        <v>230</v>
      </c>
      <c r="C35" s="6"/>
      <c r="D35" s="12">
        <v>12136576003</v>
      </c>
      <c r="E35" s="12">
        <v>11132624095</v>
      </c>
    </row>
    <row r="36" spans="1:5" ht="21" customHeight="1">
      <c r="A36" s="5" t="s">
        <v>32</v>
      </c>
      <c r="B36" s="20">
        <v>250</v>
      </c>
      <c r="C36" s="5"/>
      <c r="D36" s="11">
        <f>SUM(D37:D39)</f>
        <v>77515000000</v>
      </c>
      <c r="E36" s="11">
        <f>SUM(E37:E39)</f>
        <v>77515000000</v>
      </c>
    </row>
    <row r="37" spans="1:5" ht="21" customHeight="1">
      <c r="A37" s="6" t="s">
        <v>74</v>
      </c>
      <c r="B37" s="21"/>
      <c r="C37" s="6"/>
      <c r="D37" s="12"/>
      <c r="E37" s="12"/>
    </row>
    <row r="38" spans="1:5" ht="21" customHeight="1">
      <c r="A38" s="6" t="s">
        <v>51</v>
      </c>
      <c r="B38" s="21">
        <v>252</v>
      </c>
      <c r="C38" s="6"/>
      <c r="D38" s="12">
        <v>77515000000</v>
      </c>
      <c r="E38" s="12">
        <v>77515000000</v>
      </c>
    </row>
    <row r="39" spans="1:5" ht="21" customHeight="1">
      <c r="A39" s="6" t="s">
        <v>65</v>
      </c>
      <c r="B39" s="21">
        <v>253</v>
      </c>
      <c r="C39" s="6"/>
      <c r="D39" s="12"/>
      <c r="E39" s="12"/>
    </row>
    <row r="40" spans="1:5" ht="21" customHeight="1">
      <c r="A40" s="5" t="s">
        <v>19</v>
      </c>
      <c r="B40" s="20">
        <v>260</v>
      </c>
      <c r="C40" s="5"/>
      <c r="D40" s="11">
        <f>SUM(D41:D41)</f>
        <v>10041023518</v>
      </c>
      <c r="E40" s="11">
        <f>SUM(E41:E41)</f>
        <v>9227263015</v>
      </c>
    </row>
    <row r="41" spans="1:5" ht="21" customHeight="1">
      <c r="A41" s="6" t="s">
        <v>20</v>
      </c>
      <c r="B41" s="21">
        <v>261</v>
      </c>
      <c r="C41" s="6"/>
      <c r="D41" s="12">
        <v>10041023518</v>
      </c>
      <c r="E41" s="12">
        <v>9227263015</v>
      </c>
    </row>
    <row r="42" spans="1:6" ht="21" customHeight="1">
      <c r="A42" s="5" t="s">
        <v>54</v>
      </c>
      <c r="B42" s="20">
        <v>270</v>
      </c>
      <c r="C42" s="5"/>
      <c r="D42" s="11">
        <f>D25+D8</f>
        <v>1064811501889</v>
      </c>
      <c r="E42" s="11">
        <f>E25+E8</f>
        <v>1011300538687</v>
      </c>
      <c r="F42" s="12"/>
    </row>
    <row r="43" spans="1:5" ht="21" customHeight="1">
      <c r="A43" s="5" t="s">
        <v>21</v>
      </c>
      <c r="B43" s="17" t="s">
        <v>1</v>
      </c>
      <c r="C43" s="17" t="s">
        <v>72</v>
      </c>
      <c r="D43" s="18" t="s">
        <v>2</v>
      </c>
      <c r="E43" s="18" t="s">
        <v>2</v>
      </c>
    </row>
    <row r="44" spans="1:5" ht="21" customHeight="1">
      <c r="A44" s="5" t="s">
        <v>71</v>
      </c>
      <c r="B44" s="20">
        <v>300</v>
      </c>
      <c r="C44" s="5"/>
      <c r="D44" s="11">
        <f>D45+D54</f>
        <v>575482769194</v>
      </c>
      <c r="E44" s="11">
        <f>E45+E54</f>
        <v>516853594713</v>
      </c>
    </row>
    <row r="45" spans="1:5" ht="21" customHeight="1">
      <c r="A45" s="5" t="s">
        <v>22</v>
      </c>
      <c r="B45" s="20">
        <v>310</v>
      </c>
      <c r="C45" s="5"/>
      <c r="D45" s="11">
        <f>SUM(D46:D53)</f>
        <v>542637407076</v>
      </c>
      <c r="E45" s="11">
        <f>SUM(E46:E53)</f>
        <v>492019559720</v>
      </c>
    </row>
    <row r="46" spans="1:5" ht="21" customHeight="1">
      <c r="A46" s="6" t="s">
        <v>23</v>
      </c>
      <c r="B46" s="21">
        <v>311</v>
      </c>
      <c r="C46" s="6" t="s">
        <v>45</v>
      </c>
      <c r="D46" s="12">
        <v>409962083359</v>
      </c>
      <c r="E46" s="12">
        <v>413676165735</v>
      </c>
    </row>
    <row r="47" spans="1:5" ht="21" customHeight="1">
      <c r="A47" s="6" t="s">
        <v>56</v>
      </c>
      <c r="B47" s="21">
        <v>312</v>
      </c>
      <c r="C47" s="6"/>
      <c r="D47" s="12">
        <v>120890100342</v>
      </c>
      <c r="E47" s="12">
        <v>69713426875</v>
      </c>
    </row>
    <row r="48" spans="1:5" ht="21" customHeight="1">
      <c r="A48" s="6" t="s">
        <v>57</v>
      </c>
      <c r="B48" s="21">
        <v>313</v>
      </c>
      <c r="C48" s="6"/>
      <c r="D48" s="12">
        <v>2151973196</v>
      </c>
      <c r="E48" s="12">
        <v>1414642743</v>
      </c>
    </row>
    <row r="49" spans="1:5" ht="21" customHeight="1">
      <c r="A49" s="6" t="s">
        <v>58</v>
      </c>
      <c r="B49" s="21">
        <v>314</v>
      </c>
      <c r="C49" s="6" t="s">
        <v>46</v>
      </c>
      <c r="D49" s="12">
        <v>3331446992</v>
      </c>
      <c r="E49" s="12">
        <v>257040022</v>
      </c>
    </row>
    <row r="50" spans="1:5" ht="21" customHeight="1">
      <c r="A50" s="6" t="s">
        <v>63</v>
      </c>
      <c r="B50" s="21">
        <v>315</v>
      </c>
      <c r="C50" s="6"/>
      <c r="D50" s="12">
        <v>1522222555</v>
      </c>
      <c r="E50" s="12">
        <v>1728130397</v>
      </c>
    </row>
    <row r="51" spans="1:5" ht="21" customHeight="1">
      <c r="A51" s="6" t="s">
        <v>59</v>
      </c>
      <c r="B51" s="21">
        <v>316</v>
      </c>
      <c r="C51" s="6" t="s">
        <v>47</v>
      </c>
      <c r="D51" s="12"/>
      <c r="E51" s="12"/>
    </row>
    <row r="52" spans="1:5" ht="21" customHeight="1">
      <c r="A52" s="6" t="s">
        <v>33</v>
      </c>
      <c r="B52" s="21">
        <v>319</v>
      </c>
      <c r="C52" s="6" t="s">
        <v>48</v>
      </c>
      <c r="D52" s="12">
        <v>312027515</v>
      </c>
      <c r="E52" s="12">
        <v>367438331</v>
      </c>
    </row>
    <row r="53" spans="1:5" ht="21" customHeight="1">
      <c r="A53" s="6" t="s">
        <v>75</v>
      </c>
      <c r="B53" s="21"/>
      <c r="C53" s="6"/>
      <c r="D53" s="12">
        <v>4467553117</v>
      </c>
      <c r="E53" s="12">
        <v>4862715617</v>
      </c>
    </row>
    <row r="54" spans="1:5" ht="21" customHeight="1">
      <c r="A54" s="5" t="s">
        <v>24</v>
      </c>
      <c r="B54" s="20">
        <v>330</v>
      </c>
      <c r="C54" s="5"/>
      <c r="D54" s="11">
        <f>SUM(D55:D57)</f>
        <v>32845362118</v>
      </c>
      <c r="E54" s="11">
        <f>SUM(E55:E57)</f>
        <v>24834034993</v>
      </c>
    </row>
    <row r="55" spans="1:5" ht="21" customHeight="1">
      <c r="A55" s="6" t="s">
        <v>76</v>
      </c>
      <c r="B55" s="21"/>
      <c r="C55" s="6"/>
      <c r="D55" s="12">
        <v>2000000000</v>
      </c>
      <c r="E55" s="12">
        <v>2000000000</v>
      </c>
    </row>
    <row r="56" spans="1:5" ht="21" customHeight="1">
      <c r="A56" s="6" t="s">
        <v>34</v>
      </c>
      <c r="B56" s="21">
        <v>334</v>
      </c>
      <c r="C56" s="6" t="s">
        <v>49</v>
      </c>
      <c r="D56" s="12">
        <v>30337952729</v>
      </c>
      <c r="E56" s="12">
        <v>22376414264</v>
      </c>
    </row>
    <row r="57" spans="1:5" ht="21" customHeight="1">
      <c r="A57" s="6" t="s">
        <v>35</v>
      </c>
      <c r="B57" s="21">
        <v>336</v>
      </c>
      <c r="C57" s="6"/>
      <c r="D57" s="12">
        <v>507409389</v>
      </c>
      <c r="E57" s="12">
        <v>457620729</v>
      </c>
    </row>
    <row r="58" spans="1:5" ht="21" customHeight="1">
      <c r="A58" s="5" t="s">
        <v>60</v>
      </c>
      <c r="B58" s="20">
        <v>400</v>
      </c>
      <c r="C58" s="5"/>
      <c r="D58" s="11">
        <f>D59</f>
        <v>488683873021</v>
      </c>
      <c r="E58" s="11">
        <f>E59</f>
        <v>493807936268</v>
      </c>
    </row>
    <row r="59" spans="1:5" ht="21" customHeight="1">
      <c r="A59" s="5" t="s">
        <v>25</v>
      </c>
      <c r="B59" s="20">
        <v>410</v>
      </c>
      <c r="C59" s="5" t="s">
        <v>50</v>
      </c>
      <c r="D59" s="11">
        <f>SUM(D60:D66)</f>
        <v>488683873021</v>
      </c>
      <c r="E59" s="11">
        <f>SUM(E60:E66)</f>
        <v>493807936268</v>
      </c>
    </row>
    <row r="60" spans="1:5" ht="21" customHeight="1">
      <c r="A60" s="6" t="s">
        <v>26</v>
      </c>
      <c r="B60" s="21">
        <v>411</v>
      </c>
      <c r="C60" s="6"/>
      <c r="D60" s="12">
        <v>375997100000</v>
      </c>
      <c r="E60" s="12">
        <v>375997100000</v>
      </c>
    </row>
    <row r="61" spans="1:5" ht="21" customHeight="1">
      <c r="A61" s="6" t="s">
        <v>27</v>
      </c>
      <c r="B61" s="21">
        <v>412</v>
      </c>
      <c r="C61" s="6"/>
      <c r="D61" s="12">
        <v>67810722053</v>
      </c>
      <c r="E61" s="12">
        <v>67810722053</v>
      </c>
    </row>
    <row r="62" spans="1:5" ht="21" customHeight="1">
      <c r="A62" s="6" t="s">
        <v>61</v>
      </c>
      <c r="B62" s="21">
        <v>414</v>
      </c>
      <c r="C62" s="6"/>
      <c r="D62" s="56">
        <v>-15990198846</v>
      </c>
      <c r="E62" s="56">
        <v>-7077620000</v>
      </c>
    </row>
    <row r="63" spans="1:5" ht="21" customHeight="1">
      <c r="A63" s="6" t="s">
        <v>66</v>
      </c>
      <c r="B63" s="21">
        <v>415</v>
      </c>
      <c r="C63" s="6"/>
      <c r="D63" s="12"/>
      <c r="E63" s="12"/>
    </row>
    <row r="64" spans="1:5" ht="21" customHeight="1">
      <c r="A64" s="6" t="s">
        <v>36</v>
      </c>
      <c r="B64" s="21">
        <v>417</v>
      </c>
      <c r="C64" s="6"/>
      <c r="D64" s="12">
        <v>10525556494</v>
      </c>
      <c r="E64" s="12">
        <v>10525760220</v>
      </c>
    </row>
    <row r="65" spans="1:5" ht="21" customHeight="1">
      <c r="A65" s="6" t="s">
        <v>37</v>
      </c>
      <c r="B65" s="21">
        <v>418</v>
      </c>
      <c r="C65" s="6"/>
      <c r="D65" s="12">
        <v>5137778245</v>
      </c>
      <c r="E65" s="12">
        <v>5137880109</v>
      </c>
    </row>
    <row r="66" spans="1:5" ht="21" customHeight="1">
      <c r="A66" s="6" t="s">
        <v>38</v>
      </c>
      <c r="B66" s="21">
        <v>420</v>
      </c>
      <c r="C66" s="6"/>
      <c r="D66" s="12">
        <v>45202915075</v>
      </c>
      <c r="E66" s="12">
        <v>41414093886</v>
      </c>
    </row>
    <row r="67" spans="1:5" ht="21" customHeight="1">
      <c r="A67" s="9" t="s">
        <v>62</v>
      </c>
      <c r="B67" s="22"/>
      <c r="C67" s="8"/>
      <c r="D67" s="13">
        <v>644859674</v>
      </c>
      <c r="E67" s="13">
        <v>639007706</v>
      </c>
    </row>
    <row r="68" spans="1:5" ht="21" customHeight="1">
      <c r="A68" s="7" t="s">
        <v>55</v>
      </c>
      <c r="B68" s="23">
        <v>440</v>
      </c>
      <c r="C68" s="7"/>
      <c r="D68" s="14">
        <f>D44+D58+D67</f>
        <v>1064811501889</v>
      </c>
      <c r="E68" s="14">
        <f>E44+E58+E67</f>
        <v>1011300538687</v>
      </c>
    </row>
    <row r="69" spans="4:5" ht="15.75">
      <c r="D69" s="2">
        <f>D68-D42</f>
        <v>0</v>
      </c>
      <c r="E69" s="2">
        <f>E42-E68</f>
        <v>0</v>
      </c>
    </row>
    <row r="70" ht="15.75">
      <c r="D70" s="16"/>
    </row>
    <row r="71" ht="15.75">
      <c r="D71" s="16"/>
    </row>
    <row r="72" ht="15.75">
      <c r="D72" s="16"/>
    </row>
    <row r="73" ht="15.75">
      <c r="D73" s="16"/>
    </row>
    <row r="74" ht="15.75">
      <c r="D74" s="16"/>
    </row>
    <row r="75" ht="15.75">
      <c r="D75" s="16"/>
    </row>
    <row r="76" ht="15.75">
      <c r="D76" s="16"/>
    </row>
    <row r="77" ht="15.75">
      <c r="D77" s="16"/>
    </row>
    <row r="78" ht="15.75">
      <c r="D78" s="16"/>
    </row>
    <row r="79" ht="15.75">
      <c r="D79" s="16"/>
    </row>
  </sheetData>
  <mergeCells count="4">
    <mergeCell ref="A3:E3"/>
    <mergeCell ref="A4:E4"/>
    <mergeCell ref="D5:E5"/>
    <mergeCell ref="D6:E6"/>
  </mergeCells>
  <printOptions/>
  <pageMargins left="0.75" right="0.4" top="0.35" bottom="0.17" header="0.2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9" sqref="D9"/>
    </sheetView>
  </sheetViews>
  <sheetFormatPr defaultColWidth="8.796875" defaultRowHeight="15"/>
  <cols>
    <col min="1" max="1" width="3.19921875" style="3" customWidth="1"/>
    <col min="2" max="2" width="25.5" style="3" customWidth="1"/>
    <col min="3" max="3" width="5.3984375" style="4" customWidth="1"/>
    <col min="4" max="4" width="14.3984375" style="3" customWidth="1"/>
    <col min="5" max="5" width="14.19921875" style="3" customWidth="1"/>
    <col min="6" max="6" width="16" style="3" customWidth="1"/>
    <col min="7" max="7" width="14.3984375" style="3" customWidth="1"/>
    <col min="8" max="16384" width="8.8984375" style="3" customWidth="1"/>
  </cols>
  <sheetData>
    <row r="1" s="36" customFormat="1" ht="15">
      <c r="A1" s="35" t="s">
        <v>69</v>
      </c>
    </row>
    <row r="2" s="36" customFormat="1" ht="15">
      <c r="A2" s="35" t="s">
        <v>70</v>
      </c>
    </row>
    <row r="3" spans="1:7" ht="15">
      <c r="A3" s="68" t="s">
        <v>146</v>
      </c>
      <c r="B3" s="68"/>
      <c r="C3" s="68"/>
      <c r="D3" s="68"/>
      <c r="E3" s="68"/>
      <c r="F3" s="68"/>
      <c r="G3" s="68"/>
    </row>
    <row r="4" spans="1:7" ht="15">
      <c r="A4" s="68" t="s">
        <v>141</v>
      </c>
      <c r="B4" s="68"/>
      <c r="C4" s="68"/>
      <c r="D4" s="68"/>
      <c r="E4" s="68"/>
      <c r="F4" s="68"/>
      <c r="G4" s="68"/>
    </row>
    <row r="5" ht="4.5" customHeight="1"/>
    <row r="6" spans="1:7" s="39" customFormat="1" ht="25.5">
      <c r="A6" s="37" t="s">
        <v>1</v>
      </c>
      <c r="B6" s="37" t="s">
        <v>77</v>
      </c>
      <c r="C6" s="38" t="s">
        <v>78</v>
      </c>
      <c r="D6" s="37" t="s">
        <v>137</v>
      </c>
      <c r="E6" s="37" t="s">
        <v>138</v>
      </c>
      <c r="F6" s="37" t="s">
        <v>139</v>
      </c>
      <c r="G6" s="37" t="s">
        <v>140</v>
      </c>
    </row>
    <row r="7" spans="1:7" ht="30">
      <c r="A7" s="31" t="s">
        <v>79</v>
      </c>
      <c r="B7" s="28" t="s">
        <v>156</v>
      </c>
      <c r="C7" s="24"/>
      <c r="D7" s="24">
        <v>734178342317</v>
      </c>
      <c r="E7" s="24">
        <v>523461578184</v>
      </c>
      <c r="F7" s="24">
        <v>1187432348141</v>
      </c>
      <c r="G7" s="24">
        <v>971344298681</v>
      </c>
    </row>
    <row r="8" spans="1:7" ht="15">
      <c r="A8" s="31" t="s">
        <v>80</v>
      </c>
      <c r="B8" s="28" t="s">
        <v>157</v>
      </c>
      <c r="C8" s="24"/>
      <c r="D8" s="24">
        <v>466512061</v>
      </c>
      <c r="E8" s="24">
        <v>427916033</v>
      </c>
      <c r="F8" s="24">
        <v>1066349594</v>
      </c>
      <c r="G8" s="24">
        <v>1043472526</v>
      </c>
    </row>
    <row r="9" spans="1:7" s="26" customFormat="1" ht="42.75">
      <c r="A9" s="32">
        <v>10</v>
      </c>
      <c r="B9" s="29" t="s">
        <v>158</v>
      </c>
      <c r="C9" s="27"/>
      <c r="D9" s="27">
        <f>D7-D8</f>
        <v>733711830256</v>
      </c>
      <c r="E9" s="27">
        <f>E7-E8</f>
        <v>523033662151</v>
      </c>
      <c r="F9" s="27">
        <f>F7-F8</f>
        <v>1186365998547</v>
      </c>
      <c r="G9" s="27">
        <f>G7-G8</f>
        <v>970300826155</v>
      </c>
    </row>
    <row r="10" spans="1:7" ht="15">
      <c r="A10" s="33">
        <v>11</v>
      </c>
      <c r="B10" s="28" t="s">
        <v>159</v>
      </c>
      <c r="C10" s="24"/>
      <c r="D10" s="24">
        <v>703512227822</v>
      </c>
      <c r="E10" s="24">
        <v>493196553656</v>
      </c>
      <c r="F10" s="24">
        <v>1131484753666</v>
      </c>
      <c r="G10" s="24">
        <v>911201281309</v>
      </c>
    </row>
    <row r="11" spans="1:7" s="26" customFormat="1" ht="42.75">
      <c r="A11" s="32">
        <v>20</v>
      </c>
      <c r="B11" s="29" t="s">
        <v>160</v>
      </c>
      <c r="C11" s="27"/>
      <c r="D11" s="27">
        <f>D9-D10</f>
        <v>30199602434</v>
      </c>
      <c r="E11" s="27">
        <f>E9-E10</f>
        <v>29837108495</v>
      </c>
      <c r="F11" s="27">
        <f>F9-F10</f>
        <v>54881244881</v>
      </c>
      <c r="G11" s="27">
        <f>G9-G10</f>
        <v>59099544846</v>
      </c>
    </row>
    <row r="12" spans="1:7" ht="15">
      <c r="A12" s="33">
        <v>21</v>
      </c>
      <c r="B12" s="28" t="s">
        <v>161</v>
      </c>
      <c r="C12" s="24"/>
      <c r="D12" s="24">
        <v>6540999623</v>
      </c>
      <c r="E12" s="24">
        <v>3517417699</v>
      </c>
      <c r="F12" s="24">
        <v>14749124516</v>
      </c>
      <c r="G12" s="24">
        <v>13374251978</v>
      </c>
    </row>
    <row r="13" spans="1:7" ht="15">
      <c r="A13" s="33">
        <v>22</v>
      </c>
      <c r="B13" s="28" t="s">
        <v>162</v>
      </c>
      <c r="C13" s="24"/>
      <c r="D13" s="24">
        <v>21867241374</v>
      </c>
      <c r="E13" s="24">
        <v>16045711207</v>
      </c>
      <c r="F13" s="24">
        <v>38642299104</v>
      </c>
      <c r="G13" s="24">
        <v>29980694340</v>
      </c>
    </row>
    <row r="14" spans="1:7" ht="15">
      <c r="A14" s="33">
        <v>23</v>
      </c>
      <c r="B14" s="28" t="s">
        <v>81</v>
      </c>
      <c r="C14" s="24"/>
      <c r="D14" s="24">
        <v>19985844096</v>
      </c>
      <c r="E14" s="24">
        <v>16045661210</v>
      </c>
      <c r="F14" s="24">
        <v>36758914308</v>
      </c>
      <c r="G14" s="24">
        <v>29958200032</v>
      </c>
    </row>
    <row r="15" spans="1:7" ht="15">
      <c r="A15" s="33">
        <v>24</v>
      </c>
      <c r="B15" s="28" t="s">
        <v>163</v>
      </c>
      <c r="C15" s="24"/>
      <c r="D15" s="24">
        <v>7069797717</v>
      </c>
      <c r="E15" s="24">
        <v>5626845706</v>
      </c>
      <c r="F15" s="24">
        <v>16901142488</v>
      </c>
      <c r="G15" s="24">
        <v>11184953028</v>
      </c>
    </row>
    <row r="16" spans="1:7" ht="15">
      <c r="A16" s="33">
        <v>25</v>
      </c>
      <c r="B16" s="28" t="s">
        <v>164</v>
      </c>
      <c r="C16" s="24"/>
      <c r="D16" s="24">
        <v>3478934058</v>
      </c>
      <c r="E16" s="24">
        <v>5344036610</v>
      </c>
      <c r="F16" s="24">
        <v>7804325018</v>
      </c>
      <c r="G16" s="24">
        <v>9622365078</v>
      </c>
    </row>
    <row r="17" spans="1:7" s="26" customFormat="1" ht="42.75">
      <c r="A17" s="32">
        <v>30</v>
      </c>
      <c r="B17" s="29" t="s">
        <v>165</v>
      </c>
      <c r="C17" s="27"/>
      <c r="D17" s="27">
        <f>D11+D12-D13-D15-D16</f>
        <v>4324628908</v>
      </c>
      <c r="E17" s="27">
        <f>E11+E12-E13-E15-E16</f>
        <v>6337932671</v>
      </c>
      <c r="F17" s="27">
        <f>F11+F12-F13-F15-F16</f>
        <v>6282602787</v>
      </c>
      <c r="G17" s="27">
        <f>G11+G12-G13-G15-G16</f>
        <v>21685784378</v>
      </c>
    </row>
    <row r="18" spans="1:7" ht="15">
      <c r="A18" s="33">
        <v>31</v>
      </c>
      <c r="B18" s="28" t="s">
        <v>166</v>
      </c>
      <c r="C18" s="24"/>
      <c r="D18" s="24">
        <v>15799</v>
      </c>
      <c r="E18" s="24">
        <v>31819744</v>
      </c>
      <c r="F18" s="24">
        <v>1511987103</v>
      </c>
      <c r="G18" s="24">
        <v>2402365797</v>
      </c>
    </row>
    <row r="19" spans="1:7" ht="15">
      <c r="A19" s="33">
        <v>32</v>
      </c>
      <c r="B19" s="28" t="s">
        <v>167</v>
      </c>
      <c r="C19" s="24"/>
      <c r="D19" s="24">
        <v>9045</v>
      </c>
      <c r="E19" s="24">
        <v>3882234</v>
      </c>
      <c r="F19" s="24">
        <v>56085148</v>
      </c>
      <c r="G19" s="24">
        <v>2282517610</v>
      </c>
    </row>
    <row r="20" spans="1:7" s="26" customFormat="1" ht="14.25">
      <c r="A20" s="32">
        <v>40</v>
      </c>
      <c r="B20" s="29" t="s">
        <v>168</v>
      </c>
      <c r="C20" s="27"/>
      <c r="D20" s="27">
        <f>D18-D19</f>
        <v>6754</v>
      </c>
      <c r="E20" s="27">
        <f>E18-E19</f>
        <v>27937510</v>
      </c>
      <c r="F20" s="27">
        <f>F18-F19</f>
        <v>1455901955</v>
      </c>
      <c r="G20" s="27">
        <f>G18-G19</f>
        <v>119848187</v>
      </c>
    </row>
    <row r="21" spans="1:7" ht="30">
      <c r="A21" s="33">
        <v>45</v>
      </c>
      <c r="B21" s="28" t="s">
        <v>169</v>
      </c>
      <c r="C21" s="24"/>
      <c r="D21" s="24"/>
      <c r="E21" s="24"/>
      <c r="F21" s="24"/>
      <c r="G21" s="24"/>
    </row>
    <row r="22" spans="1:7" s="26" customFormat="1" ht="28.5">
      <c r="A22" s="32">
        <v>50</v>
      </c>
      <c r="B22" s="29" t="s">
        <v>170</v>
      </c>
      <c r="C22" s="27"/>
      <c r="D22" s="27">
        <f>+D20+D17</f>
        <v>4324635662</v>
      </c>
      <c r="E22" s="27">
        <f>+E20+E17</f>
        <v>6365870181</v>
      </c>
      <c r="F22" s="27">
        <f>+F20+F17</f>
        <v>7738504742</v>
      </c>
      <c r="G22" s="27">
        <f>+G20+G17</f>
        <v>21805632565</v>
      </c>
    </row>
    <row r="23" spans="1:7" ht="30">
      <c r="A23" s="33">
        <v>51</v>
      </c>
      <c r="B23" s="28" t="s">
        <v>171</v>
      </c>
      <c r="C23" s="24"/>
      <c r="D23" s="24">
        <v>530268095</v>
      </c>
      <c r="E23" s="24">
        <v>1728361011</v>
      </c>
      <c r="F23" s="24">
        <v>866291545</v>
      </c>
      <c r="G23" s="24">
        <v>3062638351</v>
      </c>
    </row>
    <row r="24" spans="1:7" ht="15">
      <c r="A24" s="33">
        <v>52</v>
      </c>
      <c r="B24" s="28" t="s">
        <v>172</v>
      </c>
      <c r="C24" s="24"/>
      <c r="D24" s="24"/>
      <c r="E24" s="24"/>
      <c r="F24" s="24"/>
      <c r="G24" s="24"/>
    </row>
    <row r="25" spans="1:7" s="26" customFormat="1" ht="42.75">
      <c r="A25" s="32">
        <v>60</v>
      </c>
      <c r="B25" s="29" t="s">
        <v>173</v>
      </c>
      <c r="C25" s="27"/>
      <c r="D25" s="27">
        <f>D22-D23-D24</f>
        <v>3794367567</v>
      </c>
      <c r="E25" s="27">
        <f>E22-E23-E24</f>
        <v>4637509170</v>
      </c>
      <c r="F25" s="27">
        <f>F22-F23-F24</f>
        <v>6872213197</v>
      </c>
      <c r="G25" s="27">
        <f>G22-G23-G24</f>
        <v>18742994214</v>
      </c>
    </row>
    <row r="26" spans="1:7" s="26" customFormat="1" ht="28.5">
      <c r="A26" s="32">
        <v>61</v>
      </c>
      <c r="B26" s="29" t="s">
        <v>174</v>
      </c>
      <c r="C26" s="27"/>
      <c r="D26" s="27">
        <v>6769858</v>
      </c>
      <c r="E26" s="27">
        <v>-4090373</v>
      </c>
      <c r="F26" s="27">
        <v>10157981</v>
      </c>
      <c r="G26" s="27">
        <v>1199238</v>
      </c>
    </row>
    <row r="27" spans="1:7" s="26" customFormat="1" ht="28.5">
      <c r="A27" s="32">
        <v>62</v>
      </c>
      <c r="B27" s="29" t="s">
        <v>175</v>
      </c>
      <c r="C27" s="27"/>
      <c r="D27" s="27">
        <f>D25-D26</f>
        <v>3787597709</v>
      </c>
      <c r="E27" s="27">
        <f>E25-E26</f>
        <v>4641599543</v>
      </c>
      <c r="F27" s="27">
        <f>F25-F26</f>
        <v>6862055216</v>
      </c>
      <c r="G27" s="27">
        <f>G25-G26</f>
        <v>18741794976</v>
      </c>
    </row>
    <row r="28" spans="1:7" ht="15">
      <c r="A28" s="34">
        <v>70</v>
      </c>
      <c r="B28" s="30" t="s">
        <v>176</v>
      </c>
      <c r="C28" s="25"/>
      <c r="D28" s="25"/>
      <c r="E28" s="25"/>
      <c r="F28" s="25">
        <v>186</v>
      </c>
      <c r="G28" s="25">
        <v>499</v>
      </c>
    </row>
  </sheetData>
  <mergeCells count="2">
    <mergeCell ref="A3:G3"/>
    <mergeCell ref="A4:G4"/>
  </mergeCells>
  <printOptions/>
  <pageMargins left="0.24" right="0.24" top="0.17" bottom="0.19" header="0.17" footer="0.16"/>
  <pageSetup horizontalDpi="600" verticalDpi="600" orientation="portrait" paperSize="9" r:id="rId1"/>
  <headerFooter alignWithMargins="0">
    <oddFooter>&amp;C28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20">
      <selection activeCell="C19" sqref="C19"/>
    </sheetView>
  </sheetViews>
  <sheetFormatPr defaultColWidth="8.796875" defaultRowHeight="15"/>
  <cols>
    <col min="1" max="1" width="46.8984375" style="40" customWidth="1"/>
    <col min="2" max="2" width="6.19921875" style="58" customWidth="1"/>
    <col min="3" max="3" width="14.8984375" style="40" customWidth="1"/>
    <col min="4" max="4" width="15.8984375" style="40" customWidth="1"/>
    <col min="5" max="16384" width="9" style="40" customWidth="1"/>
  </cols>
  <sheetData>
    <row r="1" spans="1:2" ht="15">
      <c r="A1" s="35" t="s">
        <v>69</v>
      </c>
      <c r="B1" s="40"/>
    </row>
    <row r="2" spans="1:2" ht="15">
      <c r="A2" s="35" t="s">
        <v>70</v>
      </c>
      <c r="B2" s="40"/>
    </row>
    <row r="3" ht="10.5" customHeight="1"/>
    <row r="4" spans="1:4" ht="15">
      <c r="A4" s="73" t="s">
        <v>147</v>
      </c>
      <c r="B4" s="73"/>
      <c r="C4" s="73"/>
      <c r="D4" s="73"/>
    </row>
    <row r="5" spans="1:4" ht="15">
      <c r="A5" s="73" t="s">
        <v>82</v>
      </c>
      <c r="B5" s="73"/>
      <c r="C5" s="73"/>
      <c r="D5" s="73"/>
    </row>
    <row r="6" spans="1:4" ht="15">
      <c r="A6" s="73" t="s">
        <v>144</v>
      </c>
      <c r="B6" s="73"/>
      <c r="C6" s="73"/>
      <c r="D6" s="73"/>
    </row>
    <row r="7" spans="1:2" ht="15">
      <c r="A7" s="42"/>
      <c r="B7" s="42"/>
    </row>
    <row r="8" spans="1:4" ht="15">
      <c r="A8" s="42"/>
      <c r="B8" s="42"/>
      <c r="D8" s="43" t="s">
        <v>83</v>
      </c>
    </row>
    <row r="9" ht="15">
      <c r="D9" s="44" t="s">
        <v>4</v>
      </c>
    </row>
    <row r="10" spans="1:4" ht="15" customHeight="1">
      <c r="A10" s="69" t="s">
        <v>84</v>
      </c>
      <c r="B10" s="45" t="s">
        <v>85</v>
      </c>
      <c r="C10" s="71" t="s">
        <v>139</v>
      </c>
      <c r="D10" s="71" t="s">
        <v>140</v>
      </c>
    </row>
    <row r="11" spans="1:4" ht="15" customHeight="1">
      <c r="A11" s="70"/>
      <c r="B11" s="46" t="s">
        <v>86</v>
      </c>
      <c r="C11" s="72" t="s">
        <v>139</v>
      </c>
      <c r="D11" s="72" t="s">
        <v>140</v>
      </c>
    </row>
    <row r="12" spans="1:4" s="41" customFormat="1" ht="15.75" customHeight="1">
      <c r="A12" s="47" t="s">
        <v>87</v>
      </c>
      <c r="B12" s="46"/>
      <c r="C12" s="59"/>
      <c r="D12" s="59"/>
    </row>
    <row r="13" spans="1:4" s="41" customFormat="1" ht="15.75" customHeight="1">
      <c r="A13" s="47" t="s">
        <v>88</v>
      </c>
      <c r="B13" s="46" t="s">
        <v>79</v>
      </c>
      <c r="C13" s="60">
        <v>7738504742</v>
      </c>
      <c r="D13" s="60">
        <v>21805632565</v>
      </c>
    </row>
    <row r="14" spans="1:4" s="41" customFormat="1" ht="15.75" customHeight="1">
      <c r="A14" s="47" t="s">
        <v>89</v>
      </c>
      <c r="B14" s="46"/>
      <c r="C14" s="60"/>
      <c r="D14" s="60"/>
    </row>
    <row r="15" spans="1:4" ht="15.75" customHeight="1">
      <c r="A15" s="48" t="s">
        <v>90</v>
      </c>
      <c r="B15" s="49" t="s">
        <v>80</v>
      </c>
      <c r="C15" s="61">
        <v>10580920856</v>
      </c>
      <c r="D15" s="61">
        <v>10182039333</v>
      </c>
    </row>
    <row r="16" spans="1:4" ht="15.75" customHeight="1">
      <c r="A16" s="48" t="s">
        <v>142</v>
      </c>
      <c r="B16" s="49" t="s">
        <v>143</v>
      </c>
      <c r="C16" s="61">
        <v>1733990000</v>
      </c>
      <c r="D16" s="61"/>
    </row>
    <row r="17" spans="1:4" ht="15.75" customHeight="1">
      <c r="A17" s="48" t="s">
        <v>91</v>
      </c>
      <c r="B17" s="49" t="s">
        <v>92</v>
      </c>
      <c r="C17" s="61"/>
      <c r="D17" s="61"/>
    </row>
    <row r="18" spans="1:4" ht="15.75" customHeight="1">
      <c r="A18" s="48" t="s">
        <v>93</v>
      </c>
      <c r="B18" s="49" t="s">
        <v>94</v>
      </c>
      <c r="C18" s="61">
        <v>-13778260957</v>
      </c>
      <c r="D18" s="61">
        <v>-9907745743</v>
      </c>
    </row>
    <row r="19" spans="1:4" ht="15.75" customHeight="1">
      <c r="A19" s="48" t="s">
        <v>95</v>
      </c>
      <c r="B19" s="49" t="s">
        <v>96</v>
      </c>
      <c r="C19" s="61">
        <v>36758914308</v>
      </c>
      <c r="D19" s="61">
        <v>29958200032</v>
      </c>
    </row>
    <row r="20" spans="1:4" ht="31.5" customHeight="1">
      <c r="A20" s="47" t="s">
        <v>97</v>
      </c>
      <c r="B20" s="46" t="s">
        <v>98</v>
      </c>
      <c r="C20" s="51">
        <f>SUM(C13:C19)</f>
        <v>43034068949</v>
      </c>
      <c r="D20" s="51">
        <f>SUM(D13:D19)</f>
        <v>52038126187</v>
      </c>
    </row>
    <row r="21" spans="1:4" ht="15.75" customHeight="1">
      <c r="A21" s="48" t="s">
        <v>99</v>
      </c>
      <c r="B21" s="49" t="s">
        <v>100</v>
      </c>
      <c r="C21" s="61">
        <v>-86391812830</v>
      </c>
      <c r="D21" s="61">
        <v>-243989437391</v>
      </c>
    </row>
    <row r="22" spans="1:4" ht="15.75" customHeight="1">
      <c r="A22" s="48" t="s">
        <v>101</v>
      </c>
      <c r="B22" s="49">
        <v>10</v>
      </c>
      <c r="C22" s="61">
        <v>90345083402</v>
      </c>
      <c r="D22" s="61">
        <v>-202825161722</v>
      </c>
    </row>
    <row r="23" spans="1:4" ht="31.5" customHeight="1">
      <c r="A23" s="48" t="s">
        <v>102</v>
      </c>
      <c r="B23" s="49">
        <v>11</v>
      </c>
      <c r="C23" s="61">
        <v>23498855171</v>
      </c>
      <c r="D23" s="61">
        <v>-18694053377</v>
      </c>
    </row>
    <row r="24" spans="1:4" ht="15.75" customHeight="1">
      <c r="A24" s="48" t="s">
        <v>103</v>
      </c>
      <c r="B24" s="49">
        <v>12</v>
      </c>
      <c r="C24" s="61">
        <v>-839469976</v>
      </c>
      <c r="D24" s="61">
        <v>998134915</v>
      </c>
    </row>
    <row r="25" spans="1:4" ht="15.75" customHeight="1">
      <c r="A25" s="48" t="s">
        <v>104</v>
      </c>
      <c r="B25" s="49">
        <v>13</v>
      </c>
      <c r="C25" s="61">
        <v>-36758914308</v>
      </c>
      <c r="D25" s="61">
        <v>-29958200032</v>
      </c>
    </row>
    <row r="26" spans="1:4" ht="15.75" customHeight="1">
      <c r="A26" s="48" t="s">
        <v>105</v>
      </c>
      <c r="B26" s="49" t="s">
        <v>106</v>
      </c>
      <c r="C26" s="61">
        <v>-334823376</v>
      </c>
      <c r="D26" s="61">
        <v>-1879455981</v>
      </c>
    </row>
    <row r="27" spans="1:4" ht="15.75" customHeight="1">
      <c r="A27" s="48" t="s">
        <v>107</v>
      </c>
      <c r="B27" s="49">
        <v>15</v>
      </c>
      <c r="C27" s="61">
        <v>6649612642</v>
      </c>
      <c r="D27" s="61">
        <v>46081910054</v>
      </c>
    </row>
    <row r="28" spans="1:4" ht="15.75" customHeight="1">
      <c r="A28" s="48" t="s">
        <v>108</v>
      </c>
      <c r="B28" s="49"/>
      <c r="C28" s="61">
        <v>-19710283080</v>
      </c>
      <c r="D28" s="61">
        <v>-18066618960</v>
      </c>
    </row>
    <row r="29" spans="1:4" ht="15.75" customHeight="1">
      <c r="A29" s="47" t="s">
        <v>109</v>
      </c>
      <c r="B29" s="46">
        <v>20</v>
      </c>
      <c r="C29" s="51">
        <f>SUM(C20:C28)</f>
        <v>19492316594</v>
      </c>
      <c r="D29" s="51">
        <f>SUM(D20:D28)</f>
        <v>-416294756307</v>
      </c>
    </row>
    <row r="30" spans="1:4" ht="15.75" customHeight="1">
      <c r="A30" s="47" t="s">
        <v>110</v>
      </c>
      <c r="B30" s="49"/>
      <c r="C30" s="61"/>
      <c r="D30" s="61"/>
    </row>
    <row r="31" spans="1:4" ht="19.5" customHeight="1">
      <c r="A31" s="48" t="s">
        <v>111</v>
      </c>
      <c r="B31" s="49">
        <v>21</v>
      </c>
      <c r="C31" s="61">
        <v>-6461255622</v>
      </c>
      <c r="D31" s="61">
        <v>-9883219999</v>
      </c>
    </row>
    <row r="32" spans="1:4" ht="19.5" customHeight="1">
      <c r="A32" s="48" t="s">
        <v>112</v>
      </c>
      <c r="B32" s="49">
        <v>22</v>
      </c>
      <c r="C32" s="61">
        <v>472727273</v>
      </c>
      <c r="D32" s="61">
        <v>2366721814</v>
      </c>
    </row>
    <row r="33" spans="1:4" ht="19.5" customHeight="1">
      <c r="A33" s="48" t="s">
        <v>129</v>
      </c>
      <c r="B33" s="49" t="s">
        <v>149</v>
      </c>
      <c r="C33" s="61">
        <v>-9000000000</v>
      </c>
      <c r="D33" s="61"/>
    </row>
    <row r="34" spans="1:4" ht="19.5" customHeight="1">
      <c r="A34" s="48" t="s">
        <v>113</v>
      </c>
      <c r="B34" s="49" t="s">
        <v>150</v>
      </c>
      <c r="C34" s="61">
        <v>-4875000000</v>
      </c>
      <c r="D34" s="61"/>
    </row>
    <row r="35" spans="1:4" ht="19.5" customHeight="1">
      <c r="A35" s="48" t="s">
        <v>115</v>
      </c>
      <c r="B35" s="49" t="s">
        <v>114</v>
      </c>
      <c r="C35" s="61"/>
      <c r="D35" s="61"/>
    </row>
    <row r="36" spans="1:4" ht="15.75" customHeight="1">
      <c r="A36" s="48" t="s">
        <v>116</v>
      </c>
      <c r="B36" s="49" t="s">
        <v>151</v>
      </c>
      <c r="C36" s="61">
        <v>15368435099</v>
      </c>
      <c r="D36" s="61">
        <v>9930181528</v>
      </c>
    </row>
    <row r="37" spans="1:4" ht="15.75" customHeight="1">
      <c r="A37" s="52" t="s">
        <v>117</v>
      </c>
      <c r="B37" s="49"/>
      <c r="C37" s="51">
        <f>SUM(C31:C36)</f>
        <v>-4495093250</v>
      </c>
      <c r="D37" s="51">
        <f>SUM(D31:D36)</f>
        <v>2413683343</v>
      </c>
    </row>
    <row r="38" spans="1:4" ht="15.75" customHeight="1">
      <c r="A38" s="47" t="s">
        <v>118</v>
      </c>
      <c r="B38" s="49"/>
      <c r="C38" s="61"/>
      <c r="D38" s="61"/>
    </row>
    <row r="39" spans="1:4" ht="40.5" customHeight="1">
      <c r="A39" s="48" t="s">
        <v>130</v>
      </c>
      <c r="B39" s="49" t="s">
        <v>119</v>
      </c>
      <c r="C39" s="61"/>
      <c r="D39" s="61">
        <v>3508514890</v>
      </c>
    </row>
    <row r="40" spans="1:4" ht="39.75" customHeight="1">
      <c r="A40" s="48" t="s">
        <v>132</v>
      </c>
      <c r="B40" s="49" t="s">
        <v>152</v>
      </c>
      <c r="C40" s="61">
        <v>-8912578846</v>
      </c>
      <c r="D40" s="61"/>
    </row>
    <row r="41" spans="1:4" ht="15.75" customHeight="1">
      <c r="A41" s="48" t="s">
        <v>131</v>
      </c>
      <c r="B41" s="49" t="s">
        <v>120</v>
      </c>
      <c r="C41" s="61">
        <v>649780918864</v>
      </c>
      <c r="D41" s="61">
        <v>801635389828</v>
      </c>
    </row>
    <row r="42" spans="1:4" ht="15.75" customHeight="1">
      <c r="A42" s="48" t="s">
        <v>148</v>
      </c>
      <c r="B42" s="49" t="s">
        <v>153</v>
      </c>
      <c r="C42" s="61">
        <v>-703471742670</v>
      </c>
      <c r="D42" s="61">
        <v>-697865588766</v>
      </c>
    </row>
    <row r="43" spans="1:4" ht="15.75" customHeight="1">
      <c r="A43" s="48" t="s">
        <v>121</v>
      </c>
      <c r="B43" s="49" t="s">
        <v>154</v>
      </c>
      <c r="C43" s="61"/>
      <c r="D43" s="61"/>
    </row>
    <row r="44" spans="1:4" ht="15.75" customHeight="1">
      <c r="A44" s="48" t="s">
        <v>122</v>
      </c>
      <c r="B44" s="49" t="s">
        <v>123</v>
      </c>
      <c r="C44" s="61">
        <v>-48960000</v>
      </c>
      <c r="D44" s="61">
        <v>-22257764400</v>
      </c>
    </row>
    <row r="45" spans="1:4" ht="15.75" customHeight="1">
      <c r="A45" s="52" t="s">
        <v>124</v>
      </c>
      <c r="B45" s="46" t="s">
        <v>155</v>
      </c>
      <c r="C45" s="51">
        <f>SUM(C39:C44)</f>
        <v>-62652362652</v>
      </c>
      <c r="D45" s="51">
        <f>SUM(D39:D44)</f>
        <v>85020551552</v>
      </c>
    </row>
    <row r="46" spans="1:4" ht="15.75" customHeight="1">
      <c r="A46" s="47" t="s">
        <v>125</v>
      </c>
      <c r="B46" s="46">
        <v>50</v>
      </c>
      <c r="C46" s="51">
        <f>C29+C37+C45</f>
        <v>-47655139308</v>
      </c>
      <c r="D46" s="51">
        <f>D29+D37+D45</f>
        <v>-328860521412</v>
      </c>
    </row>
    <row r="47" spans="1:4" ht="15.75" customHeight="1">
      <c r="A47" s="47" t="s">
        <v>126</v>
      </c>
      <c r="B47" s="46">
        <v>60</v>
      </c>
      <c r="C47" s="51">
        <v>59382262367</v>
      </c>
      <c r="D47" s="51">
        <v>364894295703</v>
      </c>
    </row>
    <row r="48" spans="1:4" ht="15.75" customHeight="1">
      <c r="A48" s="48" t="s">
        <v>127</v>
      </c>
      <c r="B48" s="49"/>
      <c r="C48" s="50"/>
      <c r="D48" s="50"/>
    </row>
    <row r="49" spans="1:4" ht="15.75" customHeight="1">
      <c r="A49" s="53" t="s">
        <v>128</v>
      </c>
      <c r="B49" s="54">
        <v>70</v>
      </c>
      <c r="C49" s="57">
        <f>C46+C47+C48</f>
        <v>11727123059</v>
      </c>
      <c r="D49" s="57">
        <f>D46+D47+D48</f>
        <v>36033774291</v>
      </c>
    </row>
    <row r="51" ht="15">
      <c r="B51" s="40"/>
    </row>
    <row r="52" s="41" customFormat="1" ht="21" customHeight="1"/>
    <row r="53" ht="15">
      <c r="B53" s="40"/>
    </row>
    <row r="54" ht="15">
      <c r="B54" s="40"/>
    </row>
    <row r="55" ht="15">
      <c r="B55" s="40"/>
    </row>
    <row r="56" ht="15">
      <c r="B56" s="40"/>
    </row>
    <row r="57" ht="15">
      <c r="B57" s="40"/>
    </row>
    <row r="58" s="41" customFormat="1" ht="14.25"/>
  </sheetData>
  <mergeCells count="6">
    <mergeCell ref="A10:A11"/>
    <mergeCell ref="C10:C11"/>
    <mergeCell ref="D10:D11"/>
    <mergeCell ref="A4:D4"/>
    <mergeCell ref="A5:D5"/>
    <mergeCell ref="A6:D6"/>
  </mergeCells>
  <printOptions/>
  <pageMargins left="0.75" right="0.24" top="0.33" bottom="0.43" header="0.29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Thuy</cp:lastModifiedBy>
  <cp:lastPrinted>2011-08-11T01:28:51Z</cp:lastPrinted>
  <dcterms:created xsi:type="dcterms:W3CDTF">2007-12-20T02:45:41Z</dcterms:created>
  <dcterms:modified xsi:type="dcterms:W3CDTF">2011-08-11T01:34:23Z</dcterms:modified>
  <cp:category/>
  <cp:version/>
  <cp:contentType/>
  <cp:contentStatus/>
</cp:coreProperties>
</file>